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drawings/drawing7.xml" ContentType="application/vnd.openxmlformats-officedocument.drawing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drawings/drawing8.xml" ContentType="application/vnd.openxmlformats-officedocument.drawing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drawings/drawing9.xml" ContentType="application/vnd.openxmlformats-officedocument.drawing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drawings/drawing10.xml" ContentType="application/vnd.openxmlformats-officedocument.drawing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drawings/drawing11.xml" ContentType="application/vnd.openxmlformats-officedocument.drawing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charts/chart559.xml" ContentType="application/vnd.openxmlformats-officedocument.drawingml.chart+xml"/>
  <Override PartName="/xl/charts/chart560.xml" ContentType="application/vnd.openxmlformats-officedocument.drawingml.chart+xml"/>
  <Override PartName="/xl/charts/chart561.xml" ContentType="application/vnd.openxmlformats-officedocument.drawingml.chart+xml"/>
  <Override PartName="/xl/charts/chart562.xml" ContentType="application/vnd.openxmlformats-officedocument.drawingml.chart+xml"/>
  <Override PartName="/xl/charts/chart563.xml" ContentType="application/vnd.openxmlformats-officedocument.drawingml.chart+xml"/>
  <Override PartName="/xl/charts/chart564.xml" ContentType="application/vnd.openxmlformats-officedocument.drawingml.chart+xml"/>
  <Override PartName="/xl/charts/chart565.xml" ContentType="application/vnd.openxmlformats-officedocument.drawingml.chart+xml"/>
  <Override PartName="/xl/charts/chart566.xml" ContentType="application/vnd.openxmlformats-officedocument.drawingml.chart+xml"/>
  <Override PartName="/xl/charts/chart567.xml" ContentType="application/vnd.openxmlformats-officedocument.drawingml.chart+xml"/>
  <Override PartName="/xl/charts/chart568.xml" ContentType="application/vnd.openxmlformats-officedocument.drawingml.chart+xml"/>
  <Override PartName="/xl/charts/chart569.xml" ContentType="application/vnd.openxmlformats-officedocument.drawingml.chart+xml"/>
  <Override PartName="/xl/charts/chart570.xml" ContentType="application/vnd.openxmlformats-officedocument.drawingml.chart+xml"/>
  <Override PartName="/xl/charts/chart571.xml" ContentType="application/vnd.openxmlformats-officedocument.drawingml.chart+xml"/>
  <Override PartName="/xl/charts/chart572.xml" ContentType="application/vnd.openxmlformats-officedocument.drawingml.chart+xml"/>
  <Override PartName="/xl/charts/chart573.xml" ContentType="application/vnd.openxmlformats-officedocument.drawingml.chart+xml"/>
  <Override PartName="/xl/charts/chart574.xml" ContentType="application/vnd.openxmlformats-officedocument.drawingml.chart+xml"/>
  <Override PartName="/xl/charts/chart575.xml" ContentType="application/vnd.openxmlformats-officedocument.drawingml.chart+xml"/>
  <Override PartName="/xl/charts/chart576.xml" ContentType="application/vnd.openxmlformats-officedocument.drawingml.chart+xml"/>
  <Override PartName="/xl/charts/chart577.xml" ContentType="application/vnd.openxmlformats-officedocument.drawingml.chart+xml"/>
  <Override PartName="/xl/charts/chart578.xml" ContentType="application/vnd.openxmlformats-officedocument.drawingml.chart+xml"/>
  <Override PartName="/xl/charts/chart579.xml" ContentType="application/vnd.openxmlformats-officedocument.drawingml.chart+xml"/>
  <Override PartName="/xl/charts/chart580.xml" ContentType="application/vnd.openxmlformats-officedocument.drawingml.chart+xml"/>
  <Override PartName="/xl/charts/chart581.xml" ContentType="application/vnd.openxmlformats-officedocument.drawingml.chart+xml"/>
  <Override PartName="/xl/charts/chart582.xml" ContentType="application/vnd.openxmlformats-officedocument.drawingml.chart+xml"/>
  <Override PartName="/xl/charts/chart583.xml" ContentType="application/vnd.openxmlformats-officedocument.drawingml.chart+xml"/>
  <Override PartName="/xl/charts/chart584.xml" ContentType="application/vnd.openxmlformats-officedocument.drawingml.chart+xml"/>
  <Override PartName="/xl/charts/chart585.xml" ContentType="application/vnd.openxmlformats-officedocument.drawingml.chart+xml"/>
  <Override PartName="/xl/charts/chart586.xml" ContentType="application/vnd.openxmlformats-officedocument.drawingml.chart+xml"/>
  <Override PartName="/xl/charts/chart587.xml" ContentType="application/vnd.openxmlformats-officedocument.drawingml.chart+xml"/>
  <Override PartName="/xl/charts/chart588.xml" ContentType="application/vnd.openxmlformats-officedocument.drawingml.chart+xml"/>
  <Override PartName="/xl/charts/chart589.xml" ContentType="application/vnd.openxmlformats-officedocument.drawingml.chart+xml"/>
  <Override PartName="/xl/charts/chart590.xml" ContentType="application/vnd.openxmlformats-officedocument.drawingml.chart+xml"/>
  <Override PartName="/xl/charts/chart591.xml" ContentType="application/vnd.openxmlformats-officedocument.drawingml.chart+xml"/>
  <Override PartName="/xl/charts/chart592.xml" ContentType="application/vnd.openxmlformats-officedocument.drawingml.chart+xml"/>
  <Override PartName="/xl/charts/chart593.xml" ContentType="application/vnd.openxmlformats-officedocument.drawingml.chart+xml"/>
  <Override PartName="/xl/charts/chart594.xml" ContentType="application/vnd.openxmlformats-officedocument.drawingml.chart+xml"/>
  <Override PartName="/xl/charts/chart595.xml" ContentType="application/vnd.openxmlformats-officedocument.drawingml.chart+xml"/>
  <Override PartName="/xl/charts/chart596.xml" ContentType="application/vnd.openxmlformats-officedocument.drawingml.chart+xml"/>
  <Override PartName="/xl/charts/chart597.xml" ContentType="application/vnd.openxmlformats-officedocument.drawingml.chart+xml"/>
  <Override PartName="/xl/charts/chart598.xml" ContentType="application/vnd.openxmlformats-officedocument.drawingml.chart+xml"/>
  <Override PartName="/xl/charts/chart599.xml" ContentType="application/vnd.openxmlformats-officedocument.drawingml.chart+xml"/>
  <Override PartName="/xl/charts/chart600.xml" ContentType="application/vnd.openxmlformats-officedocument.drawingml.chart+xml"/>
  <Override PartName="/xl/charts/chart601.xml" ContentType="application/vnd.openxmlformats-officedocument.drawingml.chart+xml"/>
  <Override PartName="/xl/charts/chart602.xml" ContentType="application/vnd.openxmlformats-officedocument.drawingml.chart+xml"/>
  <Override PartName="/xl/charts/chart603.xml" ContentType="application/vnd.openxmlformats-officedocument.drawingml.chart+xml"/>
  <Override PartName="/xl/charts/chart604.xml" ContentType="application/vnd.openxmlformats-officedocument.drawingml.chart+xml"/>
  <Override PartName="/xl/charts/chart605.xml" ContentType="application/vnd.openxmlformats-officedocument.drawingml.chart+xml"/>
  <Override PartName="/xl/charts/chart606.xml" ContentType="application/vnd.openxmlformats-officedocument.drawingml.chart+xml"/>
  <Override PartName="/xl/charts/chart607.xml" ContentType="application/vnd.openxmlformats-officedocument.drawingml.chart+xml"/>
  <Override PartName="/xl/charts/chart608.xml" ContentType="application/vnd.openxmlformats-officedocument.drawingml.chart+xml"/>
  <Override PartName="/xl/charts/chart609.xml" ContentType="application/vnd.openxmlformats-officedocument.drawingml.chart+xml"/>
  <Override PartName="/xl/charts/chart610.xml" ContentType="application/vnd.openxmlformats-officedocument.drawingml.chart+xml"/>
  <Override PartName="/xl/charts/chart611.xml" ContentType="application/vnd.openxmlformats-officedocument.drawingml.chart+xml"/>
  <Override PartName="/xl/charts/chart612.xml" ContentType="application/vnd.openxmlformats-officedocument.drawingml.chart+xml"/>
  <Override PartName="/xl/charts/chart613.xml" ContentType="application/vnd.openxmlformats-officedocument.drawingml.chart+xml"/>
  <Override PartName="/xl/charts/chart614.xml" ContentType="application/vnd.openxmlformats-officedocument.drawingml.chart+xml"/>
  <Override PartName="/xl/charts/chart615.xml" ContentType="application/vnd.openxmlformats-officedocument.drawingml.chart+xml"/>
  <Override PartName="/xl/charts/chart616.xml" ContentType="application/vnd.openxmlformats-officedocument.drawingml.chart+xml"/>
  <Override PartName="/xl/charts/chart617.xml" ContentType="application/vnd.openxmlformats-officedocument.drawingml.chart+xml"/>
  <Override PartName="/xl/charts/chart618.xml" ContentType="application/vnd.openxmlformats-officedocument.drawingml.chart+xml"/>
  <Override PartName="/xl/charts/chart619.xml" ContentType="application/vnd.openxmlformats-officedocument.drawingml.chart+xml"/>
  <Override PartName="/xl/charts/chart620.xml" ContentType="application/vnd.openxmlformats-officedocument.drawingml.chart+xml"/>
  <Override PartName="/xl/charts/chart621.xml" ContentType="application/vnd.openxmlformats-officedocument.drawingml.chart+xml"/>
  <Override PartName="/xl/charts/chart622.xml" ContentType="application/vnd.openxmlformats-officedocument.drawingml.chart+xml"/>
  <Override PartName="/xl/charts/chart623.xml" ContentType="application/vnd.openxmlformats-officedocument.drawingml.chart+xml"/>
  <Override PartName="/xl/charts/chart624.xml" ContentType="application/vnd.openxmlformats-officedocument.drawingml.chart+xml"/>
  <Override PartName="/xl/charts/chart625.xml" ContentType="application/vnd.openxmlformats-officedocument.drawingml.chart+xml"/>
  <Override PartName="/xl/charts/chart626.xml" ContentType="application/vnd.openxmlformats-officedocument.drawingml.chart+xml"/>
  <Override PartName="/xl/charts/chart627.xml" ContentType="application/vnd.openxmlformats-officedocument.drawingml.chart+xml"/>
  <Override PartName="/xl/charts/chart628.xml" ContentType="application/vnd.openxmlformats-officedocument.drawingml.chart+xml"/>
  <Override PartName="/xl/charts/chart629.xml" ContentType="application/vnd.openxmlformats-officedocument.drawingml.chart+xml"/>
  <Override PartName="/xl/charts/chart630.xml" ContentType="application/vnd.openxmlformats-officedocument.drawingml.chart+xml"/>
  <Override PartName="/xl/charts/chart631.xml" ContentType="application/vnd.openxmlformats-officedocument.drawingml.chart+xml"/>
  <Override PartName="/xl/charts/chart632.xml" ContentType="application/vnd.openxmlformats-officedocument.drawingml.chart+xml"/>
  <Override PartName="/xl/charts/chart633.xml" ContentType="application/vnd.openxmlformats-officedocument.drawingml.chart+xml"/>
  <Override PartName="/xl/charts/chart634.xml" ContentType="application/vnd.openxmlformats-officedocument.drawingml.chart+xml"/>
  <Override PartName="/xl/charts/chart635.xml" ContentType="application/vnd.openxmlformats-officedocument.drawingml.chart+xml"/>
  <Override PartName="/xl/charts/chart636.xml" ContentType="application/vnd.openxmlformats-officedocument.drawingml.chart+xml"/>
  <Override PartName="/xl/charts/chart637.xml" ContentType="application/vnd.openxmlformats-officedocument.drawingml.chart+xml"/>
  <Override PartName="/xl/charts/chart638.xml" ContentType="application/vnd.openxmlformats-officedocument.drawingml.chart+xml"/>
  <Override PartName="/xl/charts/chart639.xml" ContentType="application/vnd.openxmlformats-officedocument.drawingml.chart+xml"/>
  <Override PartName="/xl/charts/chart640.xml" ContentType="application/vnd.openxmlformats-officedocument.drawingml.chart+xml"/>
  <Override PartName="/xl/charts/chart641.xml" ContentType="application/vnd.openxmlformats-officedocument.drawingml.chart+xml"/>
  <Override PartName="/xl/charts/chart642.xml" ContentType="application/vnd.openxmlformats-officedocument.drawingml.chart+xml"/>
  <Override PartName="/xl/charts/chart643.xml" ContentType="application/vnd.openxmlformats-officedocument.drawingml.chart+xml"/>
  <Override PartName="/xl/charts/chart644.xml" ContentType="application/vnd.openxmlformats-officedocument.drawingml.chart+xml"/>
  <Override PartName="/xl/charts/chart645.xml" ContentType="application/vnd.openxmlformats-officedocument.drawingml.chart+xml"/>
  <Override PartName="/xl/charts/chart646.xml" ContentType="application/vnd.openxmlformats-officedocument.drawingml.chart+xml"/>
  <Override PartName="/xl/charts/chart647.xml" ContentType="application/vnd.openxmlformats-officedocument.drawingml.chart+xml"/>
  <Override PartName="/xl/charts/chart648.xml" ContentType="application/vnd.openxmlformats-officedocument.drawingml.chart+xml"/>
  <Override PartName="/xl/charts/chart649.xml" ContentType="application/vnd.openxmlformats-officedocument.drawingml.chart+xml"/>
  <Override PartName="/xl/charts/chart650.xml" ContentType="application/vnd.openxmlformats-officedocument.drawingml.chart+xml"/>
  <Override PartName="/xl/charts/chart651.xml" ContentType="application/vnd.openxmlformats-officedocument.drawingml.chart+xml"/>
  <Override PartName="/xl/charts/chart652.xml" ContentType="application/vnd.openxmlformats-officedocument.drawingml.chart+xml"/>
  <Override PartName="/xl/charts/chart653.xml" ContentType="application/vnd.openxmlformats-officedocument.drawingml.chart+xml"/>
  <Override PartName="/xl/charts/chart654.xml" ContentType="application/vnd.openxmlformats-officedocument.drawingml.chart+xml"/>
  <Override PartName="/xl/charts/chart655.xml" ContentType="application/vnd.openxmlformats-officedocument.drawingml.chart+xml"/>
  <Override PartName="/xl/charts/chart656.xml" ContentType="application/vnd.openxmlformats-officedocument.drawingml.chart+xml"/>
  <Override PartName="/xl/charts/chart657.xml" ContentType="application/vnd.openxmlformats-officedocument.drawingml.chart+xml"/>
  <Override PartName="/xl/charts/chart658.xml" ContentType="application/vnd.openxmlformats-officedocument.drawingml.chart+xml"/>
  <Override PartName="/xl/charts/chart659.xml" ContentType="application/vnd.openxmlformats-officedocument.drawingml.chart+xml"/>
  <Override PartName="/xl/charts/chart660.xml" ContentType="application/vnd.openxmlformats-officedocument.drawingml.chart+xml"/>
  <Override PartName="/xl/charts/chart661.xml" ContentType="application/vnd.openxmlformats-officedocument.drawingml.chart+xml"/>
  <Override PartName="/xl/charts/chart662.xml" ContentType="application/vnd.openxmlformats-officedocument.drawingml.chart+xml"/>
  <Override PartName="/xl/charts/chart663.xml" ContentType="application/vnd.openxmlformats-officedocument.drawingml.chart+xml"/>
  <Override PartName="/xl/charts/chart664.xml" ContentType="application/vnd.openxmlformats-officedocument.drawingml.chart+xml"/>
  <Override PartName="/xl/charts/chart665.xml" ContentType="application/vnd.openxmlformats-officedocument.drawingml.chart+xml"/>
  <Override PartName="/xl/charts/chart666.xml" ContentType="application/vnd.openxmlformats-officedocument.drawingml.chart+xml"/>
  <Override PartName="/xl/charts/chart667.xml" ContentType="application/vnd.openxmlformats-officedocument.drawingml.chart+xml"/>
  <Override PartName="/xl/charts/chart668.xml" ContentType="application/vnd.openxmlformats-officedocument.drawingml.chart+xml"/>
  <Override PartName="/xl/charts/chart669.xml" ContentType="application/vnd.openxmlformats-officedocument.drawingml.chart+xml"/>
  <Override PartName="/xl/charts/chart670.xml" ContentType="application/vnd.openxmlformats-officedocument.drawingml.chart+xml"/>
  <Override PartName="/xl/charts/chart671.xml" ContentType="application/vnd.openxmlformats-officedocument.drawingml.chart+xml"/>
  <Override PartName="/xl/charts/chart672.xml" ContentType="application/vnd.openxmlformats-officedocument.drawingml.chart+xml"/>
  <Override PartName="/xl/charts/chart673.xml" ContentType="application/vnd.openxmlformats-officedocument.drawingml.chart+xml"/>
  <Override PartName="/xl/charts/chart674.xml" ContentType="application/vnd.openxmlformats-officedocument.drawingml.chart+xml"/>
  <Override PartName="/xl/charts/chart675.xml" ContentType="application/vnd.openxmlformats-officedocument.drawingml.chart+xml"/>
  <Override PartName="/xl/charts/chart676.xml" ContentType="application/vnd.openxmlformats-officedocument.drawingml.chart+xml"/>
  <Override PartName="/xl/charts/chart677.xml" ContentType="application/vnd.openxmlformats-officedocument.drawingml.chart+xml"/>
  <Override PartName="/xl/charts/chart678.xml" ContentType="application/vnd.openxmlformats-officedocument.drawingml.chart+xml"/>
  <Override PartName="/xl/charts/chart679.xml" ContentType="application/vnd.openxmlformats-officedocument.drawingml.chart+xml"/>
  <Override PartName="/xl/charts/chart680.xml" ContentType="application/vnd.openxmlformats-officedocument.drawingml.chart+xml"/>
  <Override PartName="/xl/charts/chart681.xml" ContentType="application/vnd.openxmlformats-officedocument.drawingml.chart+xml"/>
  <Override PartName="/xl/charts/chart682.xml" ContentType="application/vnd.openxmlformats-officedocument.drawingml.chart+xml"/>
  <Override PartName="/xl/charts/chart683.xml" ContentType="application/vnd.openxmlformats-officedocument.drawingml.chart+xml"/>
  <Override PartName="/xl/charts/chart6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23256" windowHeight="13176" activeTab="3"/>
  </bookViews>
  <sheets>
    <sheet name="инд. оценки 1 кл." sheetId="2" r:id="rId1"/>
    <sheet name="группы 1 кл." sheetId="3" r:id="rId2"/>
    <sheet name="рейтинг УУД. 1 кл." sheetId="16" r:id="rId3"/>
    <sheet name="инд.карты 1-ков" sheetId="14" r:id="rId4"/>
    <sheet name="Первичные данные 2 кл." sheetId="15" r:id="rId5"/>
    <sheet name="инд. оценки 2 кл." sheetId="1" r:id="rId6"/>
    <sheet name="группы 2 кл." sheetId="7" state="hidden" r:id="rId7"/>
    <sheet name="инд. оценка уровня 2кл." sheetId="5" r:id="rId8"/>
    <sheet name="рейтинг УУД 2 кл." sheetId="9" r:id="rId9"/>
    <sheet name="инд. прогресс 2 кл." sheetId="6" r:id="rId10"/>
    <sheet name="прогресс во 2 классе" sheetId="10" r:id="rId11"/>
    <sheet name="инд. карты 2-ков" sheetId="8" r:id="rId12"/>
    <sheet name="Первичные данные 3 кл." sheetId="17" r:id="rId13"/>
    <sheet name="инд. оценка уровня 3кл." sheetId="20" r:id="rId14"/>
    <sheet name="рейтинг УУД 3 кл." sheetId="21" r:id="rId15"/>
    <sheet name="инд. прогресс 3 кл." sheetId="22" r:id="rId16"/>
    <sheet name="прогресс в 3 классе" sheetId="23" r:id="rId17"/>
    <sheet name="инд. карты 3-ков" sheetId="24" r:id="rId18"/>
    <sheet name="Первичные данные 4 кл." sheetId="26" r:id="rId19"/>
    <sheet name="инд. оценка уровня 4 кл." sheetId="27" r:id="rId20"/>
    <sheet name="рейтинг УУД 4 кл." sheetId="28" r:id="rId21"/>
    <sheet name="инд. прогресс 4 кл." sheetId="29" r:id="rId22"/>
    <sheet name="прогресс в 4 классе" sheetId="30" r:id="rId23"/>
    <sheet name="инд. карты 4-ков" sheetId="31" r:id="rId24"/>
  </sheets>
  <definedNames>
    <definedName name="_xlnm._FilterDatabase" localSheetId="11" hidden="1">'инд. карты 2-ков'!$A$4:$N$5</definedName>
    <definedName name="_xlnm.Extract" localSheetId="11">'инд. карты 2-ков'!#REF!</definedName>
  </definedNames>
  <calcPr calcId="145621"/>
</workbook>
</file>

<file path=xl/calcChain.xml><?xml version="1.0" encoding="utf-8"?>
<calcChain xmlns="http://schemas.openxmlformats.org/spreadsheetml/2006/main">
  <c r="B1" i="30" l="1"/>
  <c r="B1" i="23"/>
  <c r="BU35" i="26"/>
  <c r="T760" i="31" s="1"/>
  <c r="Q630" i="31"/>
  <c r="G630" i="31"/>
  <c r="U28" i="31"/>
  <c r="U54" i="31" s="1"/>
  <c r="U80" i="31" s="1"/>
  <c r="U106" i="31" s="1"/>
  <c r="U132" i="31" s="1"/>
  <c r="U158" i="31" s="1"/>
  <c r="U184" i="31" s="1"/>
  <c r="U210" i="31" s="1"/>
  <c r="U236" i="31" s="1"/>
  <c r="U262" i="31" s="1"/>
  <c r="U288" i="31" s="1"/>
  <c r="U314" i="31" s="1"/>
  <c r="U340" i="31" s="1"/>
  <c r="U366" i="31" s="1"/>
  <c r="U392" i="31" s="1"/>
  <c r="U418" i="31" s="1"/>
  <c r="U444" i="31" s="1"/>
  <c r="U470" i="31" s="1"/>
  <c r="U496" i="31" s="1"/>
  <c r="U522" i="31" s="1"/>
  <c r="U548" i="31" s="1"/>
  <c r="U574" i="31" s="1"/>
  <c r="U600" i="31" s="1"/>
  <c r="U626" i="31" s="1"/>
  <c r="U652" i="31" s="1"/>
  <c r="U678" i="31" s="1"/>
  <c r="U704" i="31" s="1"/>
  <c r="U730" i="31" s="1"/>
  <c r="U757" i="31" s="1"/>
  <c r="U783" i="31" s="1"/>
  <c r="U809" i="31" s="1"/>
  <c r="U835" i="31" s="1"/>
  <c r="U861" i="31" s="1"/>
  <c r="U887" i="31" s="1"/>
  <c r="BU40" i="26"/>
  <c r="T890" i="31" s="1"/>
  <c r="BQ40" i="26"/>
  <c r="S890" i="31" s="1"/>
  <c r="BM40" i="26"/>
  <c r="R890" i="31" s="1"/>
  <c r="BI40" i="26"/>
  <c r="Q890" i="31" s="1"/>
  <c r="BE40" i="26"/>
  <c r="P890" i="31" s="1"/>
  <c r="BA40" i="26"/>
  <c r="O890" i="31" s="1"/>
  <c r="AW40" i="26"/>
  <c r="N890" i="31" s="1"/>
  <c r="AS40" i="26"/>
  <c r="M890" i="31" s="1"/>
  <c r="AO40" i="26"/>
  <c r="L890" i="31" s="1"/>
  <c r="AK40" i="26"/>
  <c r="K890" i="31" s="1"/>
  <c r="AG40" i="26"/>
  <c r="J890" i="31" s="1"/>
  <c r="AC40" i="26"/>
  <c r="I890" i="31" s="1"/>
  <c r="Y40" i="26"/>
  <c r="H890" i="31" s="1"/>
  <c r="U40" i="26"/>
  <c r="G890" i="31" s="1"/>
  <c r="Q40" i="26"/>
  <c r="F890" i="31" s="1"/>
  <c r="N40" i="26"/>
  <c r="E890" i="31" s="1"/>
  <c r="K40" i="26"/>
  <c r="D890" i="31" s="1"/>
  <c r="H40" i="26"/>
  <c r="C890" i="31" s="1"/>
  <c r="E40" i="26"/>
  <c r="B890" i="31" s="1"/>
  <c r="BU39" i="26"/>
  <c r="T864" i="31" s="1"/>
  <c r="BQ39" i="26"/>
  <c r="S864" i="31" s="1"/>
  <c r="BM39" i="26"/>
  <c r="R864" i="31" s="1"/>
  <c r="BI39" i="26"/>
  <c r="Q864" i="31" s="1"/>
  <c r="BE39" i="26"/>
  <c r="P864" i="31" s="1"/>
  <c r="BA39" i="26"/>
  <c r="O864" i="31" s="1"/>
  <c r="AW39" i="26"/>
  <c r="N864" i="31" s="1"/>
  <c r="AS39" i="26"/>
  <c r="M864" i="31" s="1"/>
  <c r="AO39" i="26"/>
  <c r="L864" i="31" s="1"/>
  <c r="AK39" i="26"/>
  <c r="K864" i="31" s="1"/>
  <c r="AG39" i="26"/>
  <c r="J864" i="31" s="1"/>
  <c r="AC39" i="26"/>
  <c r="I864" i="31" s="1"/>
  <c r="Y39" i="26"/>
  <c r="H864" i="31" s="1"/>
  <c r="U39" i="26"/>
  <c r="G864" i="31" s="1"/>
  <c r="Q39" i="26"/>
  <c r="F864" i="31" s="1"/>
  <c r="N39" i="26"/>
  <c r="E864" i="31" s="1"/>
  <c r="K39" i="26"/>
  <c r="D864" i="31" s="1"/>
  <c r="H39" i="26"/>
  <c r="C864" i="31" s="1"/>
  <c r="E39" i="26"/>
  <c r="B864" i="31" s="1"/>
  <c r="BU38" i="26"/>
  <c r="T838" i="31" s="1"/>
  <c r="BQ38" i="26"/>
  <c r="S838" i="31" s="1"/>
  <c r="BM38" i="26"/>
  <c r="R838" i="31" s="1"/>
  <c r="BI38" i="26"/>
  <c r="Q838" i="31" s="1"/>
  <c r="BE38" i="26"/>
  <c r="P838" i="31" s="1"/>
  <c r="BA38" i="26"/>
  <c r="O838" i="31" s="1"/>
  <c r="AW38" i="26"/>
  <c r="N838" i="31" s="1"/>
  <c r="AS38" i="26"/>
  <c r="M838" i="31" s="1"/>
  <c r="AO38" i="26"/>
  <c r="L838" i="31" s="1"/>
  <c r="AK38" i="26"/>
  <c r="K838" i="31" s="1"/>
  <c r="AG38" i="26"/>
  <c r="J838" i="31" s="1"/>
  <c r="AC38" i="26"/>
  <c r="I838" i="31" s="1"/>
  <c r="Y38" i="26"/>
  <c r="H838" i="31" s="1"/>
  <c r="U38" i="26"/>
  <c r="G838" i="31" s="1"/>
  <c r="Q38" i="26"/>
  <c r="F838" i="31" s="1"/>
  <c r="N38" i="26"/>
  <c r="E838" i="31" s="1"/>
  <c r="K38" i="26"/>
  <c r="D838" i="31" s="1"/>
  <c r="H38" i="26"/>
  <c r="C838" i="31" s="1"/>
  <c r="E38" i="26"/>
  <c r="B838" i="31" s="1"/>
  <c r="BU37" i="26"/>
  <c r="T812" i="31" s="1"/>
  <c r="BQ37" i="26"/>
  <c r="S812" i="31" s="1"/>
  <c r="BM37" i="26"/>
  <c r="R812" i="31" s="1"/>
  <c r="BI37" i="26"/>
  <c r="Q812" i="31" s="1"/>
  <c r="BE37" i="26"/>
  <c r="P812" i="31" s="1"/>
  <c r="BA37" i="26"/>
  <c r="O812" i="31" s="1"/>
  <c r="AW37" i="26"/>
  <c r="N812" i="31" s="1"/>
  <c r="AS37" i="26"/>
  <c r="M812" i="31" s="1"/>
  <c r="AO37" i="26"/>
  <c r="L812" i="31" s="1"/>
  <c r="AK37" i="26"/>
  <c r="K812" i="31" s="1"/>
  <c r="AG37" i="26"/>
  <c r="J812" i="31" s="1"/>
  <c r="AC37" i="26"/>
  <c r="I812" i="31" s="1"/>
  <c r="Y37" i="26"/>
  <c r="H812" i="31" s="1"/>
  <c r="U37" i="26"/>
  <c r="G812" i="31" s="1"/>
  <c r="Q37" i="26"/>
  <c r="F812" i="31" s="1"/>
  <c r="N37" i="26"/>
  <c r="E812" i="31" s="1"/>
  <c r="K37" i="26"/>
  <c r="D812" i="31" s="1"/>
  <c r="H37" i="26"/>
  <c r="C812" i="31" s="1"/>
  <c r="E37" i="26"/>
  <c r="B812" i="31" s="1"/>
  <c r="BU36" i="26"/>
  <c r="T786" i="31" s="1"/>
  <c r="BQ36" i="26"/>
  <c r="S786" i="31" s="1"/>
  <c r="BM36" i="26"/>
  <c r="R786" i="31" s="1"/>
  <c r="BI36" i="26"/>
  <c r="Q786" i="31" s="1"/>
  <c r="BE36" i="26"/>
  <c r="P786" i="31" s="1"/>
  <c r="BA36" i="26"/>
  <c r="O786" i="31" s="1"/>
  <c r="AW36" i="26"/>
  <c r="N786" i="31" s="1"/>
  <c r="AS36" i="26"/>
  <c r="M786" i="31" s="1"/>
  <c r="AO36" i="26"/>
  <c r="L786" i="31" s="1"/>
  <c r="AK36" i="26"/>
  <c r="K786" i="31" s="1"/>
  <c r="AG36" i="26"/>
  <c r="J786" i="31" s="1"/>
  <c r="AC36" i="26"/>
  <c r="I786" i="31" s="1"/>
  <c r="Y36" i="26"/>
  <c r="H786" i="31" s="1"/>
  <c r="U36" i="26"/>
  <c r="G786" i="31" s="1"/>
  <c r="Q36" i="26"/>
  <c r="F786" i="31" s="1"/>
  <c r="N36" i="26"/>
  <c r="E786" i="31" s="1"/>
  <c r="K36" i="26"/>
  <c r="D786" i="31" s="1"/>
  <c r="H36" i="26"/>
  <c r="C786" i="31" s="1"/>
  <c r="E36" i="26"/>
  <c r="B786" i="31" s="1"/>
  <c r="BQ35" i="26"/>
  <c r="S760" i="31" s="1"/>
  <c r="BM35" i="26"/>
  <c r="R760" i="31" s="1"/>
  <c r="BI35" i="26"/>
  <c r="Q760" i="31" s="1"/>
  <c r="BE35" i="26"/>
  <c r="P760" i="31" s="1"/>
  <c r="BA35" i="26"/>
  <c r="O760" i="31" s="1"/>
  <c r="AW35" i="26"/>
  <c r="N760" i="31" s="1"/>
  <c r="AS35" i="26"/>
  <c r="M760" i="31" s="1"/>
  <c r="AO35" i="26"/>
  <c r="L760" i="31" s="1"/>
  <c r="AK35" i="26"/>
  <c r="K760" i="31" s="1"/>
  <c r="AG35" i="26"/>
  <c r="J760" i="31" s="1"/>
  <c r="AC35" i="26"/>
  <c r="I760" i="31" s="1"/>
  <c r="Y35" i="26"/>
  <c r="H760" i="31" s="1"/>
  <c r="U35" i="26"/>
  <c r="G760" i="31" s="1"/>
  <c r="Q35" i="26"/>
  <c r="F760" i="31" s="1"/>
  <c r="N35" i="26"/>
  <c r="E760" i="31" s="1"/>
  <c r="K35" i="26"/>
  <c r="D760" i="31" s="1"/>
  <c r="H35" i="26"/>
  <c r="C760" i="31" s="1"/>
  <c r="E35" i="26"/>
  <c r="B760" i="31" s="1"/>
  <c r="BU34" i="26"/>
  <c r="T733" i="31" s="1"/>
  <c r="BQ34" i="26"/>
  <c r="S733" i="31" s="1"/>
  <c r="BM34" i="26"/>
  <c r="R733" i="31" s="1"/>
  <c r="BI34" i="26"/>
  <c r="Q733" i="31" s="1"/>
  <c r="BE34" i="26"/>
  <c r="P733" i="31" s="1"/>
  <c r="BA34" i="26"/>
  <c r="O733" i="31" s="1"/>
  <c r="AW34" i="26"/>
  <c r="N733" i="31" s="1"/>
  <c r="AS34" i="26"/>
  <c r="M733" i="31" s="1"/>
  <c r="AO34" i="26"/>
  <c r="L733" i="31" s="1"/>
  <c r="AK34" i="26"/>
  <c r="K733" i="31" s="1"/>
  <c r="AG34" i="26"/>
  <c r="J733" i="31" s="1"/>
  <c r="AC34" i="26"/>
  <c r="I733" i="31" s="1"/>
  <c r="Y34" i="26"/>
  <c r="H733" i="31" s="1"/>
  <c r="U34" i="26"/>
  <c r="G733" i="31" s="1"/>
  <c r="Q34" i="26"/>
  <c r="F733" i="31" s="1"/>
  <c r="N34" i="26"/>
  <c r="E733" i="31" s="1"/>
  <c r="K34" i="26"/>
  <c r="D733" i="31" s="1"/>
  <c r="H34" i="26"/>
  <c r="C733" i="31" s="1"/>
  <c r="E34" i="26"/>
  <c r="B733" i="31" s="1"/>
  <c r="BU33" i="26"/>
  <c r="T707" i="31" s="1"/>
  <c r="BQ33" i="26"/>
  <c r="S707" i="31" s="1"/>
  <c r="BM33" i="26"/>
  <c r="R707" i="31" s="1"/>
  <c r="BI33" i="26"/>
  <c r="Q707" i="31" s="1"/>
  <c r="BE33" i="26"/>
  <c r="P707" i="31" s="1"/>
  <c r="BA33" i="26"/>
  <c r="O707" i="31" s="1"/>
  <c r="AW33" i="26"/>
  <c r="N707" i="31" s="1"/>
  <c r="AS33" i="26"/>
  <c r="M707" i="31" s="1"/>
  <c r="AO33" i="26"/>
  <c r="L707" i="31" s="1"/>
  <c r="AK33" i="26"/>
  <c r="K707" i="31" s="1"/>
  <c r="AG33" i="26"/>
  <c r="J707" i="31" s="1"/>
  <c r="AC33" i="26"/>
  <c r="I707" i="31" s="1"/>
  <c r="Y33" i="26"/>
  <c r="H707" i="31" s="1"/>
  <c r="U33" i="26"/>
  <c r="G707" i="31" s="1"/>
  <c r="Q33" i="26"/>
  <c r="F707" i="31" s="1"/>
  <c r="N33" i="26"/>
  <c r="E707" i="31" s="1"/>
  <c r="K33" i="26"/>
  <c r="D707" i="31" s="1"/>
  <c r="H33" i="26"/>
  <c r="C707" i="31" s="1"/>
  <c r="E33" i="26"/>
  <c r="B707" i="31" s="1"/>
  <c r="BU32" i="26"/>
  <c r="T681" i="31" s="1"/>
  <c r="BQ32" i="26"/>
  <c r="S681" i="31" s="1"/>
  <c r="BM32" i="26"/>
  <c r="R681" i="31" s="1"/>
  <c r="BI32" i="26"/>
  <c r="Q681" i="31" s="1"/>
  <c r="BE32" i="26"/>
  <c r="P681" i="31" s="1"/>
  <c r="BA32" i="26"/>
  <c r="O681" i="31" s="1"/>
  <c r="AW32" i="26"/>
  <c r="N681" i="31" s="1"/>
  <c r="AS32" i="26"/>
  <c r="M681" i="31" s="1"/>
  <c r="AO32" i="26"/>
  <c r="L681" i="31" s="1"/>
  <c r="AK32" i="26"/>
  <c r="K681" i="31" s="1"/>
  <c r="AG32" i="26"/>
  <c r="J681" i="31" s="1"/>
  <c r="AC32" i="26"/>
  <c r="I681" i="31" s="1"/>
  <c r="Y32" i="26"/>
  <c r="H681" i="31" s="1"/>
  <c r="U32" i="26"/>
  <c r="G681" i="31" s="1"/>
  <c r="Q32" i="26"/>
  <c r="F681" i="31" s="1"/>
  <c r="N32" i="26"/>
  <c r="E681" i="31" s="1"/>
  <c r="K32" i="26"/>
  <c r="D681" i="31" s="1"/>
  <c r="H32" i="26"/>
  <c r="C681" i="31" s="1"/>
  <c r="E32" i="26"/>
  <c r="B681" i="31" s="1"/>
  <c r="BU31" i="26"/>
  <c r="T655" i="31" s="1"/>
  <c r="BQ31" i="26"/>
  <c r="S655" i="31" s="1"/>
  <c r="BM31" i="26"/>
  <c r="R655" i="31" s="1"/>
  <c r="BI31" i="26"/>
  <c r="Q655" i="31" s="1"/>
  <c r="BE31" i="26"/>
  <c r="P655" i="31" s="1"/>
  <c r="BA31" i="26"/>
  <c r="O655" i="31" s="1"/>
  <c r="AW31" i="26"/>
  <c r="N655" i="31" s="1"/>
  <c r="AS31" i="26"/>
  <c r="M655" i="31" s="1"/>
  <c r="AO31" i="26"/>
  <c r="L655" i="31" s="1"/>
  <c r="AK31" i="26"/>
  <c r="K655" i="31" s="1"/>
  <c r="AG31" i="26"/>
  <c r="J655" i="31" s="1"/>
  <c r="AC31" i="26"/>
  <c r="I655" i="31" s="1"/>
  <c r="Y31" i="26"/>
  <c r="H655" i="31" s="1"/>
  <c r="U31" i="26"/>
  <c r="G655" i="31" s="1"/>
  <c r="Q31" i="26"/>
  <c r="F655" i="31" s="1"/>
  <c r="N31" i="26"/>
  <c r="E655" i="31" s="1"/>
  <c r="K31" i="26"/>
  <c r="D655" i="31" s="1"/>
  <c r="H31" i="26"/>
  <c r="C655" i="31" s="1"/>
  <c r="E31" i="26"/>
  <c r="B655" i="31" s="1"/>
  <c r="BU30" i="26"/>
  <c r="T629" i="31" s="1"/>
  <c r="BQ30" i="26"/>
  <c r="S629" i="31" s="1"/>
  <c r="BM30" i="26"/>
  <c r="R629" i="31" s="1"/>
  <c r="BI30" i="26"/>
  <c r="Q629" i="31" s="1"/>
  <c r="BE30" i="26"/>
  <c r="P629" i="31" s="1"/>
  <c r="BA30" i="26"/>
  <c r="O629" i="31" s="1"/>
  <c r="AW30" i="26"/>
  <c r="N629" i="31" s="1"/>
  <c r="AS30" i="26"/>
  <c r="M629" i="31" s="1"/>
  <c r="AO30" i="26"/>
  <c r="L629" i="31" s="1"/>
  <c r="AK30" i="26"/>
  <c r="K629" i="31" s="1"/>
  <c r="AG30" i="26"/>
  <c r="J629" i="31" s="1"/>
  <c r="AC30" i="26"/>
  <c r="I629" i="31" s="1"/>
  <c r="Y30" i="26"/>
  <c r="H629" i="31" s="1"/>
  <c r="U30" i="26"/>
  <c r="G629" i="31" s="1"/>
  <c r="Q30" i="26"/>
  <c r="F629" i="31" s="1"/>
  <c r="N30" i="26"/>
  <c r="E629" i="31" s="1"/>
  <c r="K30" i="26"/>
  <c r="D629" i="31" s="1"/>
  <c r="H30" i="26"/>
  <c r="C629" i="31" s="1"/>
  <c r="E30" i="26"/>
  <c r="B629" i="31" s="1"/>
  <c r="BU29" i="26"/>
  <c r="T603" i="31" s="1"/>
  <c r="BQ29" i="26"/>
  <c r="S603" i="31" s="1"/>
  <c r="BM29" i="26"/>
  <c r="R603" i="31" s="1"/>
  <c r="BI29" i="26"/>
  <c r="Q603" i="31" s="1"/>
  <c r="BE29" i="26"/>
  <c r="P603" i="31" s="1"/>
  <c r="BA29" i="26"/>
  <c r="O603" i="31" s="1"/>
  <c r="AW29" i="26"/>
  <c r="N603" i="31" s="1"/>
  <c r="AS29" i="26"/>
  <c r="M603" i="31" s="1"/>
  <c r="AO29" i="26"/>
  <c r="L603" i="31" s="1"/>
  <c r="AK29" i="26"/>
  <c r="K603" i="31" s="1"/>
  <c r="AG29" i="26"/>
  <c r="J603" i="31" s="1"/>
  <c r="AC29" i="26"/>
  <c r="I603" i="31" s="1"/>
  <c r="Y29" i="26"/>
  <c r="H603" i="31" s="1"/>
  <c r="U29" i="26"/>
  <c r="G603" i="31" s="1"/>
  <c r="Q29" i="26"/>
  <c r="F603" i="31" s="1"/>
  <c r="N29" i="26"/>
  <c r="E603" i="31" s="1"/>
  <c r="K29" i="26"/>
  <c r="D603" i="31" s="1"/>
  <c r="H29" i="26"/>
  <c r="C603" i="31" s="1"/>
  <c r="E29" i="26"/>
  <c r="B603" i="31" s="1"/>
  <c r="BU28" i="26"/>
  <c r="T577" i="31" s="1"/>
  <c r="BQ28" i="26"/>
  <c r="S577" i="31" s="1"/>
  <c r="BM28" i="26"/>
  <c r="R577" i="31" s="1"/>
  <c r="BI28" i="26"/>
  <c r="Q577" i="31" s="1"/>
  <c r="BE28" i="26"/>
  <c r="P577" i="31" s="1"/>
  <c r="BA28" i="26"/>
  <c r="O577" i="31" s="1"/>
  <c r="AW28" i="26"/>
  <c r="N577" i="31" s="1"/>
  <c r="AS28" i="26"/>
  <c r="M577" i="31" s="1"/>
  <c r="AO28" i="26"/>
  <c r="L577" i="31" s="1"/>
  <c r="AK28" i="26"/>
  <c r="K577" i="31" s="1"/>
  <c r="AG28" i="26"/>
  <c r="J577" i="31" s="1"/>
  <c r="AC28" i="26"/>
  <c r="I577" i="31" s="1"/>
  <c r="Y28" i="26"/>
  <c r="H577" i="31" s="1"/>
  <c r="U28" i="26"/>
  <c r="G577" i="31" s="1"/>
  <c r="Q28" i="26"/>
  <c r="F577" i="31" s="1"/>
  <c r="N28" i="26"/>
  <c r="E577" i="31" s="1"/>
  <c r="K28" i="26"/>
  <c r="D577" i="31" s="1"/>
  <c r="H28" i="26"/>
  <c r="C577" i="31" s="1"/>
  <c r="E28" i="26"/>
  <c r="B577" i="31" s="1"/>
  <c r="BU27" i="26"/>
  <c r="T551" i="31" s="1"/>
  <c r="BQ27" i="26"/>
  <c r="S551" i="31" s="1"/>
  <c r="BM27" i="26"/>
  <c r="R551" i="31" s="1"/>
  <c r="BI27" i="26"/>
  <c r="Q551" i="31" s="1"/>
  <c r="BE27" i="26"/>
  <c r="P551" i="31" s="1"/>
  <c r="BA27" i="26"/>
  <c r="O551" i="31" s="1"/>
  <c r="AW27" i="26"/>
  <c r="N551" i="31" s="1"/>
  <c r="AS27" i="26"/>
  <c r="M551" i="31" s="1"/>
  <c r="AO27" i="26"/>
  <c r="L551" i="31" s="1"/>
  <c r="AK27" i="26"/>
  <c r="K551" i="31" s="1"/>
  <c r="AG27" i="26"/>
  <c r="J551" i="31" s="1"/>
  <c r="AC27" i="26"/>
  <c r="I551" i="31" s="1"/>
  <c r="Y27" i="26"/>
  <c r="H551" i="31" s="1"/>
  <c r="U27" i="26"/>
  <c r="G551" i="31" s="1"/>
  <c r="Q27" i="26"/>
  <c r="F551" i="31" s="1"/>
  <c r="N27" i="26"/>
  <c r="E551" i="31" s="1"/>
  <c r="K27" i="26"/>
  <c r="D551" i="31" s="1"/>
  <c r="H27" i="26"/>
  <c r="C551" i="31" s="1"/>
  <c r="E27" i="26"/>
  <c r="B551" i="31" s="1"/>
  <c r="BU26" i="26"/>
  <c r="T525" i="31" s="1"/>
  <c r="BQ26" i="26"/>
  <c r="S525" i="31" s="1"/>
  <c r="BM26" i="26"/>
  <c r="R525" i="31" s="1"/>
  <c r="BI26" i="26"/>
  <c r="Q525" i="31" s="1"/>
  <c r="BE26" i="26"/>
  <c r="P525" i="31" s="1"/>
  <c r="BA26" i="26"/>
  <c r="O525" i="31" s="1"/>
  <c r="AW26" i="26"/>
  <c r="N525" i="31" s="1"/>
  <c r="AS26" i="26"/>
  <c r="M525" i="31" s="1"/>
  <c r="AO26" i="26"/>
  <c r="L525" i="31" s="1"/>
  <c r="AK26" i="26"/>
  <c r="K525" i="31" s="1"/>
  <c r="AG26" i="26"/>
  <c r="J525" i="31" s="1"/>
  <c r="AC26" i="26"/>
  <c r="I525" i="31" s="1"/>
  <c r="Y26" i="26"/>
  <c r="H525" i="31" s="1"/>
  <c r="U26" i="26"/>
  <c r="G525" i="31" s="1"/>
  <c r="Q26" i="26"/>
  <c r="F525" i="31" s="1"/>
  <c r="N26" i="26"/>
  <c r="E525" i="31" s="1"/>
  <c r="K26" i="26"/>
  <c r="D525" i="31" s="1"/>
  <c r="H26" i="26"/>
  <c r="C525" i="31" s="1"/>
  <c r="E26" i="26"/>
  <c r="B525" i="31" s="1"/>
  <c r="BU25" i="26"/>
  <c r="T499" i="31" s="1"/>
  <c r="BQ25" i="26"/>
  <c r="S499" i="31" s="1"/>
  <c r="BM25" i="26"/>
  <c r="R499" i="31" s="1"/>
  <c r="BI25" i="26"/>
  <c r="Q499" i="31" s="1"/>
  <c r="BE25" i="26"/>
  <c r="P499" i="31" s="1"/>
  <c r="BA25" i="26"/>
  <c r="O499" i="31" s="1"/>
  <c r="AW25" i="26"/>
  <c r="N499" i="31" s="1"/>
  <c r="AS25" i="26"/>
  <c r="M499" i="31" s="1"/>
  <c r="AO25" i="26"/>
  <c r="L499" i="31" s="1"/>
  <c r="AK25" i="26"/>
  <c r="K499" i="31" s="1"/>
  <c r="AG25" i="26"/>
  <c r="J499" i="31" s="1"/>
  <c r="AC25" i="26"/>
  <c r="I499" i="31" s="1"/>
  <c r="Y25" i="26"/>
  <c r="H499" i="31" s="1"/>
  <c r="U25" i="26"/>
  <c r="G499" i="31" s="1"/>
  <c r="Q25" i="26"/>
  <c r="F499" i="31" s="1"/>
  <c r="N25" i="26"/>
  <c r="E499" i="31" s="1"/>
  <c r="K25" i="26"/>
  <c r="D499" i="31" s="1"/>
  <c r="H25" i="26"/>
  <c r="C499" i="31" s="1"/>
  <c r="E25" i="26"/>
  <c r="B499" i="31" s="1"/>
  <c r="BU24" i="26"/>
  <c r="T473" i="31" s="1"/>
  <c r="BQ24" i="26"/>
  <c r="S473" i="31" s="1"/>
  <c r="BM24" i="26"/>
  <c r="R473" i="31" s="1"/>
  <c r="BI24" i="26"/>
  <c r="Q473" i="31" s="1"/>
  <c r="BE24" i="26"/>
  <c r="P473" i="31" s="1"/>
  <c r="BA24" i="26"/>
  <c r="O473" i="31" s="1"/>
  <c r="AW24" i="26"/>
  <c r="N473" i="31" s="1"/>
  <c r="AS24" i="26"/>
  <c r="M473" i="31" s="1"/>
  <c r="AO24" i="26"/>
  <c r="L473" i="31" s="1"/>
  <c r="AK24" i="26"/>
  <c r="K473" i="31" s="1"/>
  <c r="AG24" i="26"/>
  <c r="J473" i="31" s="1"/>
  <c r="AC24" i="26"/>
  <c r="I473" i="31" s="1"/>
  <c r="Y24" i="26"/>
  <c r="H473" i="31" s="1"/>
  <c r="U24" i="26"/>
  <c r="G473" i="31" s="1"/>
  <c r="Q24" i="26"/>
  <c r="F473" i="31" s="1"/>
  <c r="N24" i="26"/>
  <c r="E473" i="31" s="1"/>
  <c r="K24" i="26"/>
  <c r="D473" i="31" s="1"/>
  <c r="H24" i="26"/>
  <c r="C473" i="31" s="1"/>
  <c r="E24" i="26"/>
  <c r="B473" i="31" s="1"/>
  <c r="BU23" i="26"/>
  <c r="T447" i="31" s="1"/>
  <c r="BQ23" i="26"/>
  <c r="S447" i="31" s="1"/>
  <c r="BM23" i="26"/>
  <c r="R447" i="31" s="1"/>
  <c r="BI23" i="26"/>
  <c r="Q447" i="31" s="1"/>
  <c r="BE23" i="26"/>
  <c r="P447" i="31" s="1"/>
  <c r="BA23" i="26"/>
  <c r="O447" i="31" s="1"/>
  <c r="AW23" i="26"/>
  <c r="N447" i="31" s="1"/>
  <c r="AS23" i="26"/>
  <c r="M447" i="31" s="1"/>
  <c r="AO23" i="26"/>
  <c r="L447" i="31" s="1"/>
  <c r="AK23" i="26"/>
  <c r="K447" i="31" s="1"/>
  <c r="AG23" i="26"/>
  <c r="J447" i="31" s="1"/>
  <c r="AC23" i="26"/>
  <c r="I447" i="31" s="1"/>
  <c r="Y23" i="26"/>
  <c r="H447" i="31" s="1"/>
  <c r="U23" i="26"/>
  <c r="G447" i="31" s="1"/>
  <c r="Q23" i="26"/>
  <c r="F447" i="31" s="1"/>
  <c r="N23" i="26"/>
  <c r="E447" i="31" s="1"/>
  <c r="K23" i="26"/>
  <c r="D447" i="31" s="1"/>
  <c r="H23" i="26"/>
  <c r="C447" i="31" s="1"/>
  <c r="E23" i="26"/>
  <c r="B447" i="31" s="1"/>
  <c r="BU22" i="26"/>
  <c r="T421" i="31" s="1"/>
  <c r="BQ22" i="26"/>
  <c r="S421" i="31" s="1"/>
  <c r="BM22" i="26"/>
  <c r="R421" i="31" s="1"/>
  <c r="BI22" i="26"/>
  <c r="Q421" i="31" s="1"/>
  <c r="BE22" i="26"/>
  <c r="P421" i="31" s="1"/>
  <c r="BA22" i="26"/>
  <c r="O421" i="31" s="1"/>
  <c r="AW22" i="26"/>
  <c r="N421" i="31" s="1"/>
  <c r="AS22" i="26"/>
  <c r="M421" i="31" s="1"/>
  <c r="AO22" i="26"/>
  <c r="L421" i="31" s="1"/>
  <c r="AK22" i="26"/>
  <c r="K421" i="31" s="1"/>
  <c r="AG22" i="26"/>
  <c r="J421" i="31" s="1"/>
  <c r="AC22" i="26"/>
  <c r="I421" i="31" s="1"/>
  <c r="Y22" i="26"/>
  <c r="H421" i="31" s="1"/>
  <c r="U22" i="26"/>
  <c r="G421" i="31" s="1"/>
  <c r="Q22" i="26"/>
  <c r="F421" i="31" s="1"/>
  <c r="N22" i="26"/>
  <c r="E421" i="31" s="1"/>
  <c r="K22" i="26"/>
  <c r="D421" i="31" s="1"/>
  <c r="H22" i="26"/>
  <c r="C421" i="31" s="1"/>
  <c r="E22" i="26"/>
  <c r="B421" i="31" s="1"/>
  <c r="BU21" i="26"/>
  <c r="T395" i="31" s="1"/>
  <c r="BQ21" i="26"/>
  <c r="S395" i="31" s="1"/>
  <c r="BM21" i="26"/>
  <c r="R395" i="31" s="1"/>
  <c r="BI21" i="26"/>
  <c r="Q395" i="31" s="1"/>
  <c r="BE21" i="26"/>
  <c r="P395" i="31" s="1"/>
  <c r="BA21" i="26"/>
  <c r="O395" i="31" s="1"/>
  <c r="AW21" i="26"/>
  <c r="N395" i="31" s="1"/>
  <c r="AS21" i="26"/>
  <c r="M395" i="31" s="1"/>
  <c r="AO21" i="26"/>
  <c r="L395" i="31" s="1"/>
  <c r="AK21" i="26"/>
  <c r="K395" i="31" s="1"/>
  <c r="AG21" i="26"/>
  <c r="J395" i="31" s="1"/>
  <c r="AC21" i="26"/>
  <c r="I395" i="31" s="1"/>
  <c r="Y21" i="26"/>
  <c r="H395" i="31" s="1"/>
  <c r="U21" i="26"/>
  <c r="G395" i="31" s="1"/>
  <c r="Q21" i="26"/>
  <c r="F395" i="31" s="1"/>
  <c r="N21" i="26"/>
  <c r="E395" i="31" s="1"/>
  <c r="K21" i="26"/>
  <c r="D395" i="31" s="1"/>
  <c r="H21" i="26"/>
  <c r="C395" i="31" s="1"/>
  <c r="E21" i="26"/>
  <c r="B395" i="31" s="1"/>
  <c r="BU20" i="26"/>
  <c r="T369" i="31" s="1"/>
  <c r="BQ20" i="26"/>
  <c r="S369" i="31" s="1"/>
  <c r="BM20" i="26"/>
  <c r="R369" i="31" s="1"/>
  <c r="BI20" i="26"/>
  <c r="Q369" i="31" s="1"/>
  <c r="BE20" i="26"/>
  <c r="P369" i="31" s="1"/>
  <c r="BA20" i="26"/>
  <c r="O369" i="31" s="1"/>
  <c r="AW20" i="26"/>
  <c r="N369" i="31" s="1"/>
  <c r="AS20" i="26"/>
  <c r="M369" i="31" s="1"/>
  <c r="AO20" i="26"/>
  <c r="L369" i="31" s="1"/>
  <c r="AK20" i="26"/>
  <c r="K369" i="31" s="1"/>
  <c r="AG20" i="26"/>
  <c r="J369" i="31" s="1"/>
  <c r="AC20" i="26"/>
  <c r="I369" i="31" s="1"/>
  <c r="Y20" i="26"/>
  <c r="H369" i="31" s="1"/>
  <c r="U20" i="26"/>
  <c r="G369" i="31" s="1"/>
  <c r="Q20" i="26"/>
  <c r="F369" i="31" s="1"/>
  <c r="N20" i="26"/>
  <c r="E369" i="31" s="1"/>
  <c r="K20" i="26"/>
  <c r="D369" i="31" s="1"/>
  <c r="H20" i="26"/>
  <c r="C369" i="31" s="1"/>
  <c r="E20" i="26"/>
  <c r="B369" i="31" s="1"/>
  <c r="BU19" i="26"/>
  <c r="T343" i="31" s="1"/>
  <c r="BQ19" i="26"/>
  <c r="S343" i="31" s="1"/>
  <c r="BM19" i="26"/>
  <c r="R343" i="31" s="1"/>
  <c r="BI19" i="26"/>
  <c r="Q343" i="31" s="1"/>
  <c r="BE19" i="26"/>
  <c r="P343" i="31" s="1"/>
  <c r="BA19" i="26"/>
  <c r="O343" i="31" s="1"/>
  <c r="AW19" i="26"/>
  <c r="N343" i="31" s="1"/>
  <c r="AS19" i="26"/>
  <c r="M343" i="31" s="1"/>
  <c r="AO19" i="26"/>
  <c r="L343" i="31" s="1"/>
  <c r="AK19" i="26"/>
  <c r="K343" i="31" s="1"/>
  <c r="AG19" i="26"/>
  <c r="J343" i="31" s="1"/>
  <c r="AC19" i="26"/>
  <c r="I343" i="31" s="1"/>
  <c r="Y19" i="26"/>
  <c r="H343" i="31" s="1"/>
  <c r="U19" i="26"/>
  <c r="G343" i="31" s="1"/>
  <c r="Q19" i="26"/>
  <c r="F343" i="31" s="1"/>
  <c r="N19" i="26"/>
  <c r="E343" i="31" s="1"/>
  <c r="K19" i="26"/>
  <c r="D343" i="31" s="1"/>
  <c r="H19" i="26"/>
  <c r="C343" i="31" s="1"/>
  <c r="E19" i="26"/>
  <c r="B343" i="31" s="1"/>
  <c r="BU18" i="26"/>
  <c r="T317" i="31" s="1"/>
  <c r="BQ18" i="26"/>
  <c r="S317" i="31" s="1"/>
  <c r="BM18" i="26"/>
  <c r="R317" i="31" s="1"/>
  <c r="BI18" i="26"/>
  <c r="Q317" i="31" s="1"/>
  <c r="BE18" i="26"/>
  <c r="P317" i="31" s="1"/>
  <c r="BA18" i="26"/>
  <c r="O317" i="31" s="1"/>
  <c r="AW18" i="26"/>
  <c r="N317" i="31" s="1"/>
  <c r="AS18" i="26"/>
  <c r="M317" i="31" s="1"/>
  <c r="AO18" i="26"/>
  <c r="L317" i="31" s="1"/>
  <c r="AK18" i="26"/>
  <c r="K317" i="31" s="1"/>
  <c r="AG18" i="26"/>
  <c r="J317" i="31" s="1"/>
  <c r="AC18" i="26"/>
  <c r="I317" i="31" s="1"/>
  <c r="Y18" i="26"/>
  <c r="H317" i="31" s="1"/>
  <c r="U18" i="26"/>
  <c r="G317" i="31" s="1"/>
  <c r="Q18" i="26"/>
  <c r="F317" i="31" s="1"/>
  <c r="N18" i="26"/>
  <c r="E317" i="31" s="1"/>
  <c r="K18" i="26"/>
  <c r="D317" i="31" s="1"/>
  <c r="H18" i="26"/>
  <c r="C317" i="31" s="1"/>
  <c r="E18" i="26"/>
  <c r="B317" i="31" s="1"/>
  <c r="BU17" i="26"/>
  <c r="T291" i="31" s="1"/>
  <c r="BQ17" i="26"/>
  <c r="S291" i="31" s="1"/>
  <c r="BM17" i="26"/>
  <c r="R291" i="31" s="1"/>
  <c r="BI17" i="26"/>
  <c r="Q291" i="31" s="1"/>
  <c r="BE17" i="26"/>
  <c r="P291" i="31" s="1"/>
  <c r="BA17" i="26"/>
  <c r="O291" i="31" s="1"/>
  <c r="AW17" i="26"/>
  <c r="N291" i="31" s="1"/>
  <c r="AS17" i="26"/>
  <c r="M291" i="31" s="1"/>
  <c r="AO17" i="26"/>
  <c r="L291" i="31" s="1"/>
  <c r="AK17" i="26"/>
  <c r="K291" i="31" s="1"/>
  <c r="AG17" i="26"/>
  <c r="J291" i="31" s="1"/>
  <c r="AC17" i="26"/>
  <c r="I291" i="31" s="1"/>
  <c r="Y17" i="26"/>
  <c r="H291" i="31" s="1"/>
  <c r="U17" i="26"/>
  <c r="G291" i="31" s="1"/>
  <c r="Q17" i="26"/>
  <c r="F291" i="31" s="1"/>
  <c r="N17" i="26"/>
  <c r="E291" i="31" s="1"/>
  <c r="K17" i="26"/>
  <c r="D291" i="31" s="1"/>
  <c r="H17" i="26"/>
  <c r="C291" i="31" s="1"/>
  <c r="E17" i="26"/>
  <c r="B291" i="31" s="1"/>
  <c r="BU16" i="26"/>
  <c r="T265" i="31" s="1"/>
  <c r="BQ16" i="26"/>
  <c r="S265" i="31" s="1"/>
  <c r="BM16" i="26"/>
  <c r="R265" i="31" s="1"/>
  <c r="BI16" i="26"/>
  <c r="Q265" i="31" s="1"/>
  <c r="BE16" i="26"/>
  <c r="P265" i="31" s="1"/>
  <c r="BA16" i="26"/>
  <c r="O265" i="31" s="1"/>
  <c r="AW16" i="26"/>
  <c r="N265" i="31" s="1"/>
  <c r="AS16" i="26"/>
  <c r="M265" i="31" s="1"/>
  <c r="AO16" i="26"/>
  <c r="L265" i="31" s="1"/>
  <c r="AK16" i="26"/>
  <c r="K265" i="31" s="1"/>
  <c r="AG16" i="26"/>
  <c r="J265" i="31" s="1"/>
  <c r="AC16" i="26"/>
  <c r="I265" i="31" s="1"/>
  <c r="Y16" i="26"/>
  <c r="H265" i="31" s="1"/>
  <c r="U16" i="26"/>
  <c r="G265" i="31" s="1"/>
  <c r="Q16" i="26"/>
  <c r="F265" i="31" s="1"/>
  <c r="N16" i="26"/>
  <c r="E265" i="31" s="1"/>
  <c r="K16" i="26"/>
  <c r="D265" i="31" s="1"/>
  <c r="H16" i="26"/>
  <c r="C265" i="31" s="1"/>
  <c r="E16" i="26"/>
  <c r="B265" i="31" s="1"/>
  <c r="BU15" i="26"/>
  <c r="T239" i="31" s="1"/>
  <c r="BQ15" i="26"/>
  <c r="S239" i="31" s="1"/>
  <c r="BM15" i="26"/>
  <c r="R239" i="31" s="1"/>
  <c r="BI15" i="26"/>
  <c r="Q239" i="31" s="1"/>
  <c r="BE15" i="26"/>
  <c r="P239" i="31" s="1"/>
  <c r="BA15" i="26"/>
  <c r="O239" i="31" s="1"/>
  <c r="AW15" i="26"/>
  <c r="N239" i="31" s="1"/>
  <c r="AS15" i="26"/>
  <c r="M239" i="31" s="1"/>
  <c r="AO15" i="26"/>
  <c r="L239" i="31" s="1"/>
  <c r="AK15" i="26"/>
  <c r="K239" i="31" s="1"/>
  <c r="AG15" i="26"/>
  <c r="J239" i="31" s="1"/>
  <c r="AC15" i="26"/>
  <c r="I239" i="31" s="1"/>
  <c r="Y15" i="26"/>
  <c r="H239" i="31" s="1"/>
  <c r="U15" i="26"/>
  <c r="G239" i="31" s="1"/>
  <c r="Q15" i="26"/>
  <c r="F239" i="31" s="1"/>
  <c r="N15" i="26"/>
  <c r="E239" i="31" s="1"/>
  <c r="K15" i="26"/>
  <c r="D239" i="31" s="1"/>
  <c r="H15" i="26"/>
  <c r="C239" i="31" s="1"/>
  <c r="E15" i="26"/>
  <c r="B239" i="31" s="1"/>
  <c r="BU14" i="26"/>
  <c r="T213" i="31" s="1"/>
  <c r="BQ14" i="26"/>
  <c r="S213" i="31" s="1"/>
  <c r="BM14" i="26"/>
  <c r="R213" i="31" s="1"/>
  <c r="BI14" i="26"/>
  <c r="Q213" i="31" s="1"/>
  <c r="BE14" i="26"/>
  <c r="P213" i="31" s="1"/>
  <c r="BA14" i="26"/>
  <c r="O213" i="31" s="1"/>
  <c r="AW14" i="26"/>
  <c r="N213" i="31" s="1"/>
  <c r="AS14" i="26"/>
  <c r="M213" i="31" s="1"/>
  <c r="AO14" i="26"/>
  <c r="L213" i="31" s="1"/>
  <c r="AK14" i="26"/>
  <c r="K213" i="31" s="1"/>
  <c r="AG14" i="26"/>
  <c r="J213" i="31" s="1"/>
  <c r="AC14" i="26"/>
  <c r="I213" i="31" s="1"/>
  <c r="Y14" i="26"/>
  <c r="H213" i="31" s="1"/>
  <c r="U14" i="26"/>
  <c r="G213" i="31" s="1"/>
  <c r="Q14" i="26"/>
  <c r="F213" i="31" s="1"/>
  <c r="N14" i="26"/>
  <c r="E213" i="31" s="1"/>
  <c r="K14" i="26"/>
  <c r="D213" i="31" s="1"/>
  <c r="H14" i="26"/>
  <c r="C213" i="31" s="1"/>
  <c r="E14" i="26"/>
  <c r="B213" i="31" s="1"/>
  <c r="BU13" i="26"/>
  <c r="T187" i="31" s="1"/>
  <c r="BQ13" i="26"/>
  <c r="S187" i="31" s="1"/>
  <c r="BM13" i="26"/>
  <c r="R187" i="31" s="1"/>
  <c r="BI13" i="26"/>
  <c r="Q187" i="31" s="1"/>
  <c r="BE13" i="26"/>
  <c r="P187" i="31" s="1"/>
  <c r="BA13" i="26"/>
  <c r="O187" i="31" s="1"/>
  <c r="AW13" i="26"/>
  <c r="N187" i="31" s="1"/>
  <c r="AS13" i="26"/>
  <c r="M187" i="31" s="1"/>
  <c r="AO13" i="26"/>
  <c r="L187" i="31" s="1"/>
  <c r="AK13" i="26"/>
  <c r="K187" i="31" s="1"/>
  <c r="AG13" i="26"/>
  <c r="J187" i="31" s="1"/>
  <c r="AC13" i="26"/>
  <c r="I187" i="31" s="1"/>
  <c r="Y13" i="26"/>
  <c r="H187" i="31" s="1"/>
  <c r="U13" i="26"/>
  <c r="G187" i="31" s="1"/>
  <c r="Q13" i="26"/>
  <c r="F187" i="31" s="1"/>
  <c r="N13" i="26"/>
  <c r="E187" i="31" s="1"/>
  <c r="K13" i="26"/>
  <c r="D187" i="31" s="1"/>
  <c r="H13" i="26"/>
  <c r="C187" i="31" s="1"/>
  <c r="E13" i="26"/>
  <c r="B187" i="31" s="1"/>
  <c r="BU12" i="26"/>
  <c r="T161" i="31" s="1"/>
  <c r="BQ12" i="26"/>
  <c r="S161" i="31" s="1"/>
  <c r="BM12" i="26"/>
  <c r="R161" i="31" s="1"/>
  <c r="BI12" i="26"/>
  <c r="Q161" i="31" s="1"/>
  <c r="BE12" i="26"/>
  <c r="P161" i="31" s="1"/>
  <c r="BA12" i="26"/>
  <c r="O161" i="31" s="1"/>
  <c r="AW12" i="26"/>
  <c r="N161" i="31" s="1"/>
  <c r="AS12" i="26"/>
  <c r="M161" i="31" s="1"/>
  <c r="AO12" i="26"/>
  <c r="L161" i="31" s="1"/>
  <c r="AK12" i="26"/>
  <c r="K161" i="31" s="1"/>
  <c r="AG12" i="26"/>
  <c r="J161" i="31" s="1"/>
  <c r="AC12" i="26"/>
  <c r="I161" i="31" s="1"/>
  <c r="Y12" i="26"/>
  <c r="H161" i="31" s="1"/>
  <c r="U12" i="26"/>
  <c r="G161" i="31" s="1"/>
  <c r="Q12" i="26"/>
  <c r="F161" i="31" s="1"/>
  <c r="N12" i="26"/>
  <c r="E161" i="31" s="1"/>
  <c r="K12" i="26"/>
  <c r="D161" i="31" s="1"/>
  <c r="H12" i="26"/>
  <c r="C161" i="31" s="1"/>
  <c r="E12" i="26"/>
  <c r="B161" i="31" s="1"/>
  <c r="BU11" i="26"/>
  <c r="T135" i="31" s="1"/>
  <c r="BQ11" i="26"/>
  <c r="S135" i="31" s="1"/>
  <c r="BM11" i="26"/>
  <c r="R135" i="31" s="1"/>
  <c r="BI11" i="26"/>
  <c r="Q135" i="31" s="1"/>
  <c r="BE11" i="26"/>
  <c r="P135" i="31" s="1"/>
  <c r="BA11" i="26"/>
  <c r="O135" i="31" s="1"/>
  <c r="AW11" i="26"/>
  <c r="N135" i="31" s="1"/>
  <c r="AS11" i="26"/>
  <c r="M135" i="31" s="1"/>
  <c r="AO11" i="26"/>
  <c r="L135" i="31" s="1"/>
  <c r="AK11" i="26"/>
  <c r="K135" i="31" s="1"/>
  <c r="AG11" i="26"/>
  <c r="J135" i="31" s="1"/>
  <c r="AC11" i="26"/>
  <c r="I135" i="31" s="1"/>
  <c r="Y11" i="26"/>
  <c r="H135" i="31" s="1"/>
  <c r="U11" i="26"/>
  <c r="G135" i="31" s="1"/>
  <c r="Q11" i="26"/>
  <c r="F135" i="31" s="1"/>
  <c r="N11" i="26"/>
  <c r="E135" i="31" s="1"/>
  <c r="K11" i="26"/>
  <c r="D135" i="31" s="1"/>
  <c r="H11" i="26"/>
  <c r="C135" i="31" s="1"/>
  <c r="E11" i="26"/>
  <c r="B135" i="31" s="1"/>
  <c r="BU10" i="26"/>
  <c r="T109" i="31" s="1"/>
  <c r="BQ10" i="26"/>
  <c r="S109" i="31" s="1"/>
  <c r="BM10" i="26"/>
  <c r="R109" i="31" s="1"/>
  <c r="BI10" i="26"/>
  <c r="Q109" i="31" s="1"/>
  <c r="BE10" i="26"/>
  <c r="P109" i="31" s="1"/>
  <c r="BA10" i="26"/>
  <c r="O109" i="31" s="1"/>
  <c r="AW10" i="26"/>
  <c r="N109" i="31" s="1"/>
  <c r="AS10" i="26"/>
  <c r="M109" i="31" s="1"/>
  <c r="AO10" i="26"/>
  <c r="L109" i="31" s="1"/>
  <c r="AK10" i="26"/>
  <c r="K109" i="31" s="1"/>
  <c r="AG10" i="26"/>
  <c r="J109" i="31" s="1"/>
  <c r="AC10" i="26"/>
  <c r="I109" i="31" s="1"/>
  <c r="Y10" i="26"/>
  <c r="H109" i="31" s="1"/>
  <c r="U10" i="26"/>
  <c r="G109" i="31" s="1"/>
  <c r="Q10" i="26"/>
  <c r="F109" i="31" s="1"/>
  <c r="N10" i="26"/>
  <c r="E109" i="31" s="1"/>
  <c r="K10" i="26"/>
  <c r="D109" i="31" s="1"/>
  <c r="H10" i="26"/>
  <c r="C109" i="31" s="1"/>
  <c r="E10" i="26"/>
  <c r="B109" i="31" s="1"/>
  <c r="BU9" i="26"/>
  <c r="T83" i="31" s="1"/>
  <c r="BQ9" i="26"/>
  <c r="S83" i="31" s="1"/>
  <c r="BM9" i="26"/>
  <c r="R83" i="31" s="1"/>
  <c r="BI9" i="26"/>
  <c r="Q83" i="31" s="1"/>
  <c r="BE9" i="26"/>
  <c r="P83" i="31" s="1"/>
  <c r="BA9" i="26"/>
  <c r="O83" i="31" s="1"/>
  <c r="AW9" i="26"/>
  <c r="N83" i="31" s="1"/>
  <c r="AS9" i="26"/>
  <c r="M83" i="31" s="1"/>
  <c r="AO9" i="26"/>
  <c r="L83" i="31" s="1"/>
  <c r="AK9" i="26"/>
  <c r="K83" i="31" s="1"/>
  <c r="AG9" i="26"/>
  <c r="J83" i="31" s="1"/>
  <c r="AC9" i="26"/>
  <c r="I83" i="31" s="1"/>
  <c r="Y9" i="26"/>
  <c r="H83" i="31" s="1"/>
  <c r="U9" i="26"/>
  <c r="G83" i="31" s="1"/>
  <c r="Q9" i="26"/>
  <c r="F83" i="31" s="1"/>
  <c r="N9" i="26"/>
  <c r="E83" i="31" s="1"/>
  <c r="K9" i="26"/>
  <c r="D83" i="31" s="1"/>
  <c r="H9" i="26"/>
  <c r="C83" i="31" s="1"/>
  <c r="E9" i="26"/>
  <c r="B83" i="31" s="1"/>
  <c r="BU8" i="26"/>
  <c r="T57" i="31" s="1"/>
  <c r="BQ8" i="26"/>
  <c r="S57" i="31" s="1"/>
  <c r="BM8" i="26"/>
  <c r="R57" i="31" s="1"/>
  <c r="BI8" i="26"/>
  <c r="Q57" i="31" s="1"/>
  <c r="BE8" i="26"/>
  <c r="P57" i="31" s="1"/>
  <c r="BA8" i="26"/>
  <c r="O57" i="31" s="1"/>
  <c r="AW8" i="26"/>
  <c r="N57" i="31" s="1"/>
  <c r="AS8" i="26"/>
  <c r="M57" i="31" s="1"/>
  <c r="AO8" i="26"/>
  <c r="L57" i="31" s="1"/>
  <c r="AK8" i="26"/>
  <c r="K57" i="31" s="1"/>
  <c r="AG8" i="26"/>
  <c r="J57" i="31" s="1"/>
  <c r="AC8" i="26"/>
  <c r="I57" i="31" s="1"/>
  <c r="Y8" i="26"/>
  <c r="H57" i="31" s="1"/>
  <c r="U8" i="26"/>
  <c r="G57" i="31" s="1"/>
  <c r="Q8" i="26"/>
  <c r="F57" i="31" s="1"/>
  <c r="N8" i="26"/>
  <c r="E57" i="31" s="1"/>
  <c r="K8" i="26"/>
  <c r="D57" i="31" s="1"/>
  <c r="H8" i="26"/>
  <c r="C57" i="31" s="1"/>
  <c r="E8" i="26"/>
  <c r="B57" i="31" s="1"/>
  <c r="BU7" i="26"/>
  <c r="T31" i="31" s="1"/>
  <c r="BQ7" i="26"/>
  <c r="S31" i="31" s="1"/>
  <c r="BM7" i="26"/>
  <c r="R31" i="31" s="1"/>
  <c r="BI7" i="26"/>
  <c r="Q31" i="31" s="1"/>
  <c r="BE7" i="26"/>
  <c r="P31" i="31" s="1"/>
  <c r="BA7" i="26"/>
  <c r="O31" i="31" s="1"/>
  <c r="AW7" i="26"/>
  <c r="N31" i="31" s="1"/>
  <c r="AS7" i="26"/>
  <c r="M31" i="31" s="1"/>
  <c r="AO7" i="26"/>
  <c r="L31" i="31" s="1"/>
  <c r="AK7" i="26"/>
  <c r="K31" i="31" s="1"/>
  <c r="AG7" i="26"/>
  <c r="J31" i="31" s="1"/>
  <c r="AC7" i="26"/>
  <c r="I31" i="31" s="1"/>
  <c r="Y7" i="26"/>
  <c r="H31" i="31" s="1"/>
  <c r="U7" i="26"/>
  <c r="G31" i="31" s="1"/>
  <c r="Q7" i="26"/>
  <c r="F31" i="31" s="1"/>
  <c r="N7" i="26"/>
  <c r="E31" i="31" s="1"/>
  <c r="K7" i="26"/>
  <c r="D31" i="31" s="1"/>
  <c r="H7" i="26"/>
  <c r="C31" i="31" s="1"/>
  <c r="E7" i="26"/>
  <c r="B31" i="31" s="1"/>
  <c r="BU6" i="26"/>
  <c r="T5" i="31" s="1"/>
  <c r="BQ6" i="26"/>
  <c r="S5" i="31" s="1"/>
  <c r="BM6" i="26"/>
  <c r="R5" i="31" s="1"/>
  <c r="BI6" i="26"/>
  <c r="Q5" i="31" s="1"/>
  <c r="BE6" i="26"/>
  <c r="P5" i="31" s="1"/>
  <c r="BA6" i="26"/>
  <c r="O5" i="31" s="1"/>
  <c r="AW6" i="26"/>
  <c r="N5" i="31" s="1"/>
  <c r="AS6" i="26"/>
  <c r="M5" i="31" s="1"/>
  <c r="AO6" i="26"/>
  <c r="L5" i="31" s="1"/>
  <c r="AK6" i="26"/>
  <c r="K5" i="31" s="1"/>
  <c r="AG6" i="26"/>
  <c r="J5" i="31" s="1"/>
  <c r="AC6" i="26"/>
  <c r="I5" i="31" s="1"/>
  <c r="Y6" i="26"/>
  <c r="H5" i="31" s="1"/>
  <c r="U6" i="26"/>
  <c r="G5" i="31" s="1"/>
  <c r="Q6" i="26"/>
  <c r="F5" i="31" s="1"/>
  <c r="N6" i="26"/>
  <c r="E5" i="31" s="1"/>
  <c r="K6" i="26"/>
  <c r="D5" i="31" s="1"/>
  <c r="H6" i="26"/>
  <c r="C5" i="31" s="1"/>
  <c r="E6" i="26"/>
  <c r="B5" i="31" s="1"/>
  <c r="B11" i="31" l="1"/>
  <c r="B115" i="31"/>
  <c r="B219" i="31"/>
  <c r="B323" i="31"/>
  <c r="B427" i="31"/>
  <c r="B531" i="31"/>
  <c r="B635" i="31"/>
  <c r="B739" i="31"/>
  <c r="B844" i="31"/>
  <c r="B89" i="31"/>
  <c r="B193" i="31"/>
  <c r="B37" i="31"/>
  <c r="B349" i="31"/>
  <c r="B557" i="31"/>
  <c r="B661" i="31"/>
  <c r="B870" i="31"/>
  <c r="B63" i="31"/>
  <c r="B167" i="31"/>
  <c r="B271" i="31"/>
  <c r="B375" i="31"/>
  <c r="B479" i="31"/>
  <c r="B583" i="31"/>
  <c r="B687" i="31"/>
  <c r="B792" i="31"/>
  <c r="B896" i="31"/>
  <c r="B141" i="31"/>
  <c r="B245" i="31"/>
  <c r="B453" i="31"/>
  <c r="B766" i="31"/>
  <c r="B297" i="31"/>
  <c r="B401" i="31"/>
  <c r="B505" i="31"/>
  <c r="B609" i="31"/>
  <c r="B713" i="31"/>
  <c r="B818" i="31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C7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BU7" i="17"/>
  <c r="BU8" i="17"/>
  <c r="BU9" i="17"/>
  <c r="BU10" i="17"/>
  <c r="BU11" i="17"/>
  <c r="BU12" i="17"/>
  <c r="BU13" i="17"/>
  <c r="BU14" i="17"/>
  <c r="BU15" i="17"/>
  <c r="BU16" i="17"/>
  <c r="BU17" i="17"/>
  <c r="BU18" i="17"/>
  <c r="BU19" i="17"/>
  <c r="BU20" i="17"/>
  <c r="BU21" i="17"/>
  <c r="BU22" i="17"/>
  <c r="BU23" i="17"/>
  <c r="BU24" i="17"/>
  <c r="BU25" i="17"/>
  <c r="BU26" i="17"/>
  <c r="BU27" i="17"/>
  <c r="BU28" i="17"/>
  <c r="BU29" i="17"/>
  <c r="BU30" i="17"/>
  <c r="BU31" i="17"/>
  <c r="BU32" i="17"/>
  <c r="BU33" i="17"/>
  <c r="BU34" i="17"/>
  <c r="BU35" i="17"/>
  <c r="BU36" i="17"/>
  <c r="BU37" i="17"/>
  <c r="BU38" i="17"/>
  <c r="BU39" i="17"/>
  <c r="BU40" i="17"/>
  <c r="BU6" i="17"/>
  <c r="BQ7" i="17"/>
  <c r="BQ8" i="17"/>
  <c r="BQ9" i="17"/>
  <c r="BQ10" i="17"/>
  <c r="BQ11" i="17"/>
  <c r="BQ12" i="17"/>
  <c r="BQ13" i="17"/>
  <c r="BQ14" i="17"/>
  <c r="BQ15" i="17"/>
  <c r="BQ16" i="17"/>
  <c r="BQ17" i="17"/>
  <c r="BQ18" i="17"/>
  <c r="BQ19" i="17"/>
  <c r="BQ20" i="17"/>
  <c r="BQ21" i="17"/>
  <c r="BQ22" i="17"/>
  <c r="BQ23" i="17"/>
  <c r="BQ24" i="17"/>
  <c r="BQ25" i="17"/>
  <c r="BQ26" i="17"/>
  <c r="BQ27" i="17"/>
  <c r="BQ28" i="17"/>
  <c r="BQ29" i="17"/>
  <c r="BQ30" i="17"/>
  <c r="BQ31" i="17"/>
  <c r="BQ32" i="17"/>
  <c r="BQ33" i="17"/>
  <c r="BQ34" i="17"/>
  <c r="BQ35" i="17"/>
  <c r="BQ36" i="17"/>
  <c r="BQ37" i="17"/>
  <c r="BQ38" i="17"/>
  <c r="BQ39" i="17"/>
  <c r="BQ40" i="17"/>
  <c r="BQ6" i="17"/>
  <c r="BM7" i="17"/>
  <c r="BM8" i="17"/>
  <c r="BM9" i="17"/>
  <c r="BM10" i="17"/>
  <c r="BM11" i="17"/>
  <c r="BM12" i="17"/>
  <c r="BM13" i="17"/>
  <c r="BM14" i="17"/>
  <c r="BM15" i="17"/>
  <c r="BM16" i="17"/>
  <c r="BM17" i="17"/>
  <c r="BM18" i="17"/>
  <c r="BM19" i="17"/>
  <c r="BM20" i="17"/>
  <c r="BM21" i="17"/>
  <c r="BM22" i="17"/>
  <c r="BM23" i="17"/>
  <c r="BM24" i="17"/>
  <c r="BM25" i="17"/>
  <c r="BM26" i="17"/>
  <c r="BM27" i="17"/>
  <c r="BM28" i="17"/>
  <c r="BM29" i="17"/>
  <c r="BM30" i="17"/>
  <c r="BM31" i="17"/>
  <c r="BM32" i="17"/>
  <c r="BM33" i="17"/>
  <c r="BM34" i="17"/>
  <c r="BM35" i="17"/>
  <c r="BM36" i="17"/>
  <c r="BM37" i="17"/>
  <c r="BM38" i="17"/>
  <c r="BM39" i="17"/>
  <c r="BM40" i="17"/>
  <c r="BM6" i="17"/>
  <c r="BI7" i="17"/>
  <c r="BI8" i="17"/>
  <c r="BI9" i="17"/>
  <c r="BI10" i="17"/>
  <c r="BI11" i="17"/>
  <c r="BI12" i="17"/>
  <c r="BI13" i="17"/>
  <c r="BI14" i="17"/>
  <c r="BI15" i="17"/>
  <c r="BI16" i="17"/>
  <c r="BI17" i="17"/>
  <c r="BI18" i="17"/>
  <c r="BI19" i="17"/>
  <c r="BI20" i="17"/>
  <c r="BI21" i="17"/>
  <c r="BI22" i="17"/>
  <c r="BI23" i="17"/>
  <c r="BI24" i="17"/>
  <c r="BI25" i="17"/>
  <c r="BI26" i="17"/>
  <c r="BI27" i="17"/>
  <c r="BI28" i="17"/>
  <c r="BI29" i="17"/>
  <c r="BI30" i="17"/>
  <c r="BI31" i="17"/>
  <c r="BI32" i="17"/>
  <c r="BI33" i="17"/>
  <c r="BI34" i="17"/>
  <c r="BI35" i="17"/>
  <c r="BI36" i="17"/>
  <c r="BI37" i="17"/>
  <c r="BI38" i="17"/>
  <c r="BI39" i="17"/>
  <c r="BI40" i="17"/>
  <c r="BI6" i="17"/>
  <c r="BE7" i="17"/>
  <c r="BE8" i="17"/>
  <c r="BE9" i="17"/>
  <c r="BE10" i="17"/>
  <c r="BE11" i="17"/>
  <c r="BE12" i="17"/>
  <c r="BE13" i="17"/>
  <c r="BE14" i="17"/>
  <c r="BE15" i="17"/>
  <c r="BE16" i="17"/>
  <c r="BE17" i="17"/>
  <c r="BE18" i="17"/>
  <c r="BE19" i="17"/>
  <c r="BE20" i="17"/>
  <c r="BE21" i="17"/>
  <c r="BE22" i="17"/>
  <c r="BE23" i="17"/>
  <c r="BE24" i="17"/>
  <c r="BE25" i="17"/>
  <c r="BE26" i="17"/>
  <c r="BE27" i="17"/>
  <c r="BE28" i="17"/>
  <c r="BE29" i="17"/>
  <c r="BE30" i="17"/>
  <c r="BE31" i="17"/>
  <c r="BE32" i="17"/>
  <c r="BE33" i="17"/>
  <c r="BE34" i="17"/>
  <c r="BE35" i="17"/>
  <c r="BE36" i="17"/>
  <c r="BE37" i="17"/>
  <c r="BE38" i="17"/>
  <c r="BE39" i="17"/>
  <c r="BE40" i="17"/>
  <c r="BE6" i="17"/>
  <c r="BA7" i="17"/>
  <c r="BA8" i="17"/>
  <c r="BA9" i="17"/>
  <c r="BA10" i="17"/>
  <c r="BA11" i="17"/>
  <c r="BA12" i="17"/>
  <c r="BA13" i="17"/>
  <c r="BA14" i="17"/>
  <c r="BA15" i="17"/>
  <c r="BA16" i="17"/>
  <c r="BA17" i="17"/>
  <c r="BA18" i="17"/>
  <c r="BA19" i="17"/>
  <c r="BA20" i="17"/>
  <c r="BA21" i="17"/>
  <c r="BA22" i="17"/>
  <c r="BA23" i="17"/>
  <c r="BA24" i="17"/>
  <c r="BA25" i="17"/>
  <c r="BA26" i="17"/>
  <c r="BA27" i="17"/>
  <c r="BA28" i="17"/>
  <c r="BA29" i="17"/>
  <c r="BA30" i="17"/>
  <c r="BA31" i="17"/>
  <c r="BA32" i="17"/>
  <c r="BA33" i="17"/>
  <c r="BA34" i="17"/>
  <c r="BA35" i="17"/>
  <c r="BA36" i="17"/>
  <c r="BA37" i="17"/>
  <c r="BA38" i="17"/>
  <c r="BA39" i="17"/>
  <c r="BA40" i="17"/>
  <c r="BA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19" i="17"/>
  <c r="AW20" i="17"/>
  <c r="AW21" i="17"/>
  <c r="AW22" i="17"/>
  <c r="AW23" i="17"/>
  <c r="AW24" i="17"/>
  <c r="AW25" i="17"/>
  <c r="AW26" i="17"/>
  <c r="AW27" i="17"/>
  <c r="AW28" i="17"/>
  <c r="AW29" i="17"/>
  <c r="AW30" i="17"/>
  <c r="AW31" i="17"/>
  <c r="AW32" i="17"/>
  <c r="AW33" i="17"/>
  <c r="AW34" i="17"/>
  <c r="AW35" i="17"/>
  <c r="AW36" i="17"/>
  <c r="AW37" i="17"/>
  <c r="AW38" i="17"/>
  <c r="AW39" i="17"/>
  <c r="AW40" i="17"/>
  <c r="AW6" i="17"/>
  <c r="AS7" i="17"/>
  <c r="AS8" i="17"/>
  <c r="AS9" i="17"/>
  <c r="AS10" i="17"/>
  <c r="AS11" i="17"/>
  <c r="AS12" i="17"/>
  <c r="AS13" i="17"/>
  <c r="AS14" i="17"/>
  <c r="AS15" i="17"/>
  <c r="AS16" i="17"/>
  <c r="AS17" i="17"/>
  <c r="AS18" i="17"/>
  <c r="AS19" i="17"/>
  <c r="AS20" i="17"/>
  <c r="AS21" i="17"/>
  <c r="AS22" i="17"/>
  <c r="AS23" i="17"/>
  <c r="AS24" i="17"/>
  <c r="AS25" i="17"/>
  <c r="AS26" i="17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6" i="17"/>
  <c r="AO7" i="17"/>
  <c r="AO8" i="17"/>
  <c r="AO9" i="17"/>
  <c r="AO10" i="17"/>
  <c r="AO11" i="17"/>
  <c r="AO12" i="17"/>
  <c r="AO13" i="17"/>
  <c r="AO14" i="17"/>
  <c r="AO15" i="17"/>
  <c r="AO16" i="17"/>
  <c r="AO17" i="17"/>
  <c r="AO18" i="17"/>
  <c r="AO19" i="17"/>
  <c r="AO20" i="17"/>
  <c r="AO21" i="17"/>
  <c r="AO22" i="17"/>
  <c r="AO23" i="17"/>
  <c r="AO24" i="17"/>
  <c r="AO25" i="17"/>
  <c r="AO26" i="17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6" i="17"/>
  <c r="AK7" i="17"/>
  <c r="AK8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6" i="17"/>
  <c r="AG7" i="17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6" i="17"/>
  <c r="E7" i="17"/>
  <c r="E8" i="17"/>
  <c r="E9" i="17"/>
  <c r="B83" i="24" s="1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6" i="17"/>
  <c r="W5" i="27" l="1"/>
  <c r="G6" i="31" s="1"/>
  <c r="V5" i="27"/>
  <c r="Y5" i="27"/>
  <c r="X5" i="27"/>
  <c r="Y39" i="27"/>
  <c r="B897" i="31" s="1"/>
  <c r="X39" i="27"/>
  <c r="Q891" i="31" s="1"/>
  <c r="W39" i="27"/>
  <c r="G891" i="31" s="1"/>
  <c r="V39" i="27"/>
  <c r="B891" i="31" s="1"/>
  <c r="Y38" i="27"/>
  <c r="B871" i="31" s="1"/>
  <c r="X38" i="27"/>
  <c r="Q865" i="31" s="1"/>
  <c r="W38" i="27"/>
  <c r="G865" i="31" s="1"/>
  <c r="V38" i="27"/>
  <c r="B865" i="31" s="1"/>
  <c r="Y37" i="27"/>
  <c r="B845" i="31" s="1"/>
  <c r="X37" i="27"/>
  <c r="Q839" i="31" s="1"/>
  <c r="W37" i="27"/>
  <c r="G839" i="31" s="1"/>
  <c r="V37" i="27"/>
  <c r="B839" i="31" s="1"/>
  <c r="Y36" i="27"/>
  <c r="B819" i="31" s="1"/>
  <c r="X36" i="27"/>
  <c r="Q813" i="31" s="1"/>
  <c r="W36" i="27"/>
  <c r="G813" i="31" s="1"/>
  <c r="V36" i="27"/>
  <c r="B813" i="31" s="1"/>
  <c r="Y35" i="27"/>
  <c r="B793" i="31" s="1"/>
  <c r="X35" i="27"/>
  <c r="Q787" i="31" s="1"/>
  <c r="W35" i="27"/>
  <c r="G787" i="31" s="1"/>
  <c r="V35" i="27"/>
  <c r="B787" i="31" s="1"/>
  <c r="Y34" i="27"/>
  <c r="B767" i="31" s="1"/>
  <c r="X34" i="27"/>
  <c r="Q761" i="31" s="1"/>
  <c r="W34" i="27"/>
  <c r="G761" i="31" s="1"/>
  <c r="V34" i="27"/>
  <c r="B761" i="31" s="1"/>
  <c r="Y33" i="27"/>
  <c r="B740" i="31" s="1"/>
  <c r="X33" i="27"/>
  <c r="Q734" i="31" s="1"/>
  <c r="W33" i="27"/>
  <c r="G734" i="31" s="1"/>
  <c r="V33" i="27"/>
  <c r="B734" i="31" s="1"/>
  <c r="Y32" i="27"/>
  <c r="B714" i="31" s="1"/>
  <c r="X32" i="27"/>
  <c r="Q708" i="31" s="1"/>
  <c r="W32" i="27"/>
  <c r="G708" i="31" s="1"/>
  <c r="V32" i="27"/>
  <c r="B708" i="31" s="1"/>
  <c r="Y31" i="27"/>
  <c r="B688" i="31" s="1"/>
  <c r="X31" i="27"/>
  <c r="Q682" i="31" s="1"/>
  <c r="W31" i="27"/>
  <c r="G682" i="31" s="1"/>
  <c r="V31" i="27"/>
  <c r="B682" i="31" s="1"/>
  <c r="Y30" i="27"/>
  <c r="B662" i="31" s="1"/>
  <c r="X30" i="27"/>
  <c r="Q656" i="31" s="1"/>
  <c r="W30" i="27"/>
  <c r="G656" i="31" s="1"/>
  <c r="V30" i="27"/>
  <c r="B656" i="31" s="1"/>
  <c r="Y29" i="27"/>
  <c r="B636" i="31" s="1"/>
  <c r="X29" i="27"/>
  <c r="W29" i="27"/>
  <c r="V29" i="27"/>
  <c r="B630" i="31" s="1"/>
  <c r="Y28" i="27"/>
  <c r="B610" i="31" s="1"/>
  <c r="X28" i="27"/>
  <c r="Q604" i="31" s="1"/>
  <c r="W28" i="27"/>
  <c r="G604" i="31" s="1"/>
  <c r="V28" i="27"/>
  <c r="B604" i="31" s="1"/>
  <c r="Y27" i="27"/>
  <c r="B584" i="31" s="1"/>
  <c r="X27" i="27"/>
  <c r="Q578" i="31" s="1"/>
  <c r="W27" i="27"/>
  <c r="G578" i="31" s="1"/>
  <c r="V27" i="27"/>
  <c r="B578" i="31" s="1"/>
  <c r="Y26" i="27"/>
  <c r="B558" i="31" s="1"/>
  <c r="X26" i="27"/>
  <c r="Q552" i="31" s="1"/>
  <c r="W26" i="27"/>
  <c r="G552" i="31" s="1"/>
  <c r="V26" i="27"/>
  <c r="B552" i="31" s="1"/>
  <c r="Y25" i="27"/>
  <c r="B532" i="31" s="1"/>
  <c r="X25" i="27"/>
  <c r="Q526" i="31" s="1"/>
  <c r="W25" i="27"/>
  <c r="G526" i="31" s="1"/>
  <c r="V25" i="27"/>
  <c r="B526" i="31" s="1"/>
  <c r="Y24" i="27"/>
  <c r="X24" i="27"/>
  <c r="W24" i="27"/>
  <c r="V24" i="27"/>
  <c r="Y23" i="27"/>
  <c r="B480" i="31" s="1"/>
  <c r="X23" i="27"/>
  <c r="Q474" i="31" s="1"/>
  <c r="W23" i="27"/>
  <c r="G474" i="31" s="1"/>
  <c r="V23" i="27"/>
  <c r="B474" i="31" s="1"/>
  <c r="Y22" i="27"/>
  <c r="B454" i="31" s="1"/>
  <c r="X22" i="27"/>
  <c r="Q448" i="31" s="1"/>
  <c r="W22" i="27"/>
  <c r="G448" i="31" s="1"/>
  <c r="V22" i="27"/>
  <c r="B448" i="31" s="1"/>
  <c r="Y21" i="27"/>
  <c r="B428" i="31" s="1"/>
  <c r="X21" i="27"/>
  <c r="Q422" i="31" s="1"/>
  <c r="W21" i="27"/>
  <c r="G422" i="31" s="1"/>
  <c r="V21" i="27"/>
  <c r="B422" i="31" s="1"/>
  <c r="Y20" i="27"/>
  <c r="X20" i="27"/>
  <c r="W20" i="27"/>
  <c r="V20" i="27"/>
  <c r="Y19" i="27"/>
  <c r="B376" i="31" s="1"/>
  <c r="X19" i="27"/>
  <c r="Q370" i="31" s="1"/>
  <c r="W19" i="27"/>
  <c r="G370" i="31" s="1"/>
  <c r="V19" i="27"/>
  <c r="B370" i="31" s="1"/>
  <c r="Y18" i="27"/>
  <c r="X18" i="27"/>
  <c r="W18" i="27"/>
  <c r="V18" i="27"/>
  <c r="Y17" i="27"/>
  <c r="B324" i="31" s="1"/>
  <c r="X17" i="27"/>
  <c r="Q318" i="31" s="1"/>
  <c r="W17" i="27"/>
  <c r="G318" i="31" s="1"/>
  <c r="V17" i="27"/>
  <c r="B318" i="31" s="1"/>
  <c r="Y16" i="27"/>
  <c r="B298" i="31" s="1"/>
  <c r="X16" i="27"/>
  <c r="Q292" i="31" s="1"/>
  <c r="W16" i="27"/>
  <c r="G292" i="31" s="1"/>
  <c r="V16" i="27"/>
  <c r="B292" i="31" s="1"/>
  <c r="Y15" i="27"/>
  <c r="B272" i="31" s="1"/>
  <c r="X15" i="27"/>
  <c r="Q266" i="31" s="1"/>
  <c r="W15" i="27"/>
  <c r="G266" i="31" s="1"/>
  <c r="V15" i="27"/>
  <c r="B266" i="31" s="1"/>
  <c r="Y14" i="27"/>
  <c r="B246" i="31" s="1"/>
  <c r="X14" i="27"/>
  <c r="Q240" i="31" s="1"/>
  <c r="W14" i="27"/>
  <c r="G240" i="31" s="1"/>
  <c r="V14" i="27"/>
  <c r="B240" i="31" s="1"/>
  <c r="Y13" i="27"/>
  <c r="B220" i="31" s="1"/>
  <c r="X13" i="27"/>
  <c r="Q214" i="31" s="1"/>
  <c r="W13" i="27"/>
  <c r="G214" i="31" s="1"/>
  <c r="V13" i="27"/>
  <c r="B214" i="31" s="1"/>
  <c r="Y12" i="27"/>
  <c r="B194" i="31" s="1"/>
  <c r="X12" i="27"/>
  <c r="Q188" i="31" s="1"/>
  <c r="W12" i="27"/>
  <c r="G188" i="31" s="1"/>
  <c r="V12" i="27"/>
  <c r="B188" i="31" s="1"/>
  <c r="Y11" i="27"/>
  <c r="B168" i="31" s="1"/>
  <c r="X11" i="27"/>
  <c r="Q162" i="31" s="1"/>
  <c r="W11" i="27"/>
  <c r="G162" i="31" s="1"/>
  <c r="V11" i="27"/>
  <c r="B162" i="31" s="1"/>
  <c r="Y10" i="27"/>
  <c r="B142" i="31" s="1"/>
  <c r="X10" i="27"/>
  <c r="Q136" i="31" s="1"/>
  <c r="W10" i="27"/>
  <c r="G136" i="31" s="1"/>
  <c r="V10" i="27"/>
  <c r="B136" i="31" s="1"/>
  <c r="Y9" i="27"/>
  <c r="B116" i="31" s="1"/>
  <c r="X9" i="27"/>
  <c r="Q110" i="31" s="1"/>
  <c r="W9" i="27"/>
  <c r="G110" i="31" s="1"/>
  <c r="V9" i="27"/>
  <c r="B110" i="31" s="1"/>
  <c r="Y8" i="27"/>
  <c r="B90" i="31" s="1"/>
  <c r="X8" i="27"/>
  <c r="Q84" i="31" s="1"/>
  <c r="W8" i="27"/>
  <c r="G84" i="31" s="1"/>
  <c r="V8" i="27"/>
  <c r="B84" i="31" s="1"/>
  <c r="Y7" i="27"/>
  <c r="B64" i="31" s="1"/>
  <c r="X7" i="27"/>
  <c r="Q58" i="31" s="1"/>
  <c r="W7" i="27"/>
  <c r="G58" i="31" s="1"/>
  <c r="V7" i="27"/>
  <c r="B58" i="31" s="1"/>
  <c r="Y6" i="27"/>
  <c r="B38" i="31" s="1"/>
  <c r="X6" i="27"/>
  <c r="Q32" i="31" s="1"/>
  <c r="W6" i="27"/>
  <c r="G32" i="31" s="1"/>
  <c r="V6" i="27"/>
  <c r="B32" i="31" s="1"/>
  <c r="B12" i="31"/>
  <c r="Q6" i="31"/>
  <c r="B6" i="31"/>
  <c r="H4" i="28"/>
  <c r="E4" i="28"/>
  <c r="B4" i="28"/>
  <c r="A8" i="1"/>
  <c r="N8" i="1" s="1"/>
  <c r="A11" i="1"/>
  <c r="A12" i="1"/>
  <c r="I12" i="1" s="1"/>
  <c r="A16" i="1"/>
  <c r="A17" i="1"/>
  <c r="A20" i="1"/>
  <c r="A24" i="1"/>
  <c r="A26" i="1"/>
  <c r="A28" i="1"/>
  <c r="A577" i="8" s="1"/>
  <c r="A574" i="8" s="1"/>
  <c r="A30" i="1"/>
  <c r="B33" i="15"/>
  <c r="A33" i="1" s="1"/>
  <c r="B34" i="15"/>
  <c r="A34" i="1" s="1"/>
  <c r="B35" i="15"/>
  <c r="B36" i="15"/>
  <c r="A36" i="1" s="1"/>
  <c r="B36" i="1" s="1"/>
  <c r="B37" i="15"/>
  <c r="B38" i="15"/>
  <c r="A38" i="1" s="1"/>
  <c r="B39" i="15"/>
  <c r="B40" i="15"/>
  <c r="A40" i="1" s="1"/>
  <c r="X40" i="1" s="1"/>
  <c r="Y40" i="1" s="1"/>
  <c r="A6" i="1"/>
  <c r="F109" i="24"/>
  <c r="F213" i="24"/>
  <c r="F317" i="24"/>
  <c r="F421" i="24"/>
  <c r="F525" i="24"/>
  <c r="F629" i="24"/>
  <c r="F733" i="24"/>
  <c r="F786" i="24"/>
  <c r="G38" i="20"/>
  <c r="G38" i="29" s="1"/>
  <c r="F840" i="31" s="1"/>
  <c r="F890" i="24"/>
  <c r="G6" i="20"/>
  <c r="G6" i="29" s="1"/>
  <c r="F7" i="31" s="1"/>
  <c r="G8" i="20"/>
  <c r="G8" i="29" s="1"/>
  <c r="F59" i="31" s="1"/>
  <c r="F161" i="24"/>
  <c r="F265" i="24"/>
  <c r="F369" i="24"/>
  <c r="F473" i="24"/>
  <c r="F577" i="24"/>
  <c r="F681" i="24"/>
  <c r="G36" i="20"/>
  <c r="G36" i="29" s="1"/>
  <c r="F788" i="31" s="1"/>
  <c r="G40" i="20"/>
  <c r="G40" i="29" s="1"/>
  <c r="F892" i="31" s="1"/>
  <c r="A37" i="1"/>
  <c r="A39" i="1"/>
  <c r="C39" i="1" s="1"/>
  <c r="A35" i="1"/>
  <c r="A32" i="6" s="1"/>
  <c r="K34" i="2"/>
  <c r="B37" i="3"/>
  <c r="J37" i="3" s="1"/>
  <c r="I1165" i="14" s="1"/>
  <c r="D37" i="3"/>
  <c r="C1165" i="14" s="1"/>
  <c r="Z39" i="2"/>
  <c r="I1164" i="14" s="1"/>
  <c r="W39" i="2"/>
  <c r="H1164" i="14" s="1"/>
  <c r="T39" i="2"/>
  <c r="G1164" i="14" s="1"/>
  <c r="Q39" i="2"/>
  <c r="F1164" i="14" s="1"/>
  <c r="N39" i="2"/>
  <c r="E1164" i="14" s="1"/>
  <c r="K39" i="2"/>
  <c r="D1164" i="14" s="1"/>
  <c r="H39" i="2"/>
  <c r="C1164" i="14" s="1"/>
  <c r="E39" i="2"/>
  <c r="B1164" i="14" s="1"/>
  <c r="B36" i="3"/>
  <c r="I36" i="3" s="1"/>
  <c r="H1131" i="14" s="1"/>
  <c r="Z38" i="2"/>
  <c r="I1130" i="14"/>
  <c r="W38" i="2"/>
  <c r="H1130" i="14" s="1"/>
  <c r="T38" i="2"/>
  <c r="G1130" i="14" s="1"/>
  <c r="Q38" i="2"/>
  <c r="N38" i="2"/>
  <c r="E1130" i="14" s="1"/>
  <c r="K38" i="2"/>
  <c r="D1130" i="14" s="1"/>
  <c r="H38" i="2"/>
  <c r="C1130" i="14" s="1"/>
  <c r="E38" i="2"/>
  <c r="B1130" i="14" s="1"/>
  <c r="B35" i="3"/>
  <c r="H35" i="3" s="1"/>
  <c r="G1097" i="14" s="1"/>
  <c r="Z37" i="2"/>
  <c r="I1096" i="14"/>
  <c r="W37" i="2"/>
  <c r="H1096" i="14" s="1"/>
  <c r="T37" i="2"/>
  <c r="G1096" i="14" s="1"/>
  <c r="Q37" i="2"/>
  <c r="F1096" i="14" s="1"/>
  <c r="N37" i="2"/>
  <c r="E1096" i="14" s="1"/>
  <c r="K37" i="2"/>
  <c r="D1096" i="14" s="1"/>
  <c r="H37" i="2"/>
  <c r="C1096" i="14" s="1"/>
  <c r="E37" i="2"/>
  <c r="B1096" i="14" s="1"/>
  <c r="A1164" i="14"/>
  <c r="A1161" i="14" s="1"/>
  <c r="A1130" i="14"/>
  <c r="A1096" i="14"/>
  <c r="A1093" i="14" s="1"/>
  <c r="Z36" i="2"/>
  <c r="W36" i="2"/>
  <c r="H1062" i="14" s="1"/>
  <c r="T36" i="2"/>
  <c r="Q36" i="2"/>
  <c r="F1062" i="14" s="1"/>
  <c r="N36" i="2"/>
  <c r="E1062" i="14" s="1"/>
  <c r="K36" i="2"/>
  <c r="D1062" i="14" s="1"/>
  <c r="H36" i="2"/>
  <c r="E36" i="2"/>
  <c r="B1062" i="14" s="1"/>
  <c r="Z35" i="2"/>
  <c r="I1028" i="14" s="1"/>
  <c r="W35" i="2"/>
  <c r="H1028" i="14" s="1"/>
  <c r="T35" i="2"/>
  <c r="G1028" i="14" s="1"/>
  <c r="Q35" i="2"/>
  <c r="N35" i="2"/>
  <c r="E1028" i="14" s="1"/>
  <c r="K35" i="2"/>
  <c r="D1028" i="14" s="1"/>
  <c r="H35" i="2"/>
  <c r="E35" i="2"/>
  <c r="B1028" i="14" s="1"/>
  <c r="Z34" i="2"/>
  <c r="W34" i="2"/>
  <c r="T34" i="2"/>
  <c r="Q34" i="2"/>
  <c r="F994" i="14" s="1"/>
  <c r="N34" i="2"/>
  <c r="E994" i="14" s="1"/>
  <c r="H34" i="2"/>
  <c r="E34" i="2"/>
  <c r="Z33" i="2"/>
  <c r="I960" i="14" s="1"/>
  <c r="W33" i="2"/>
  <c r="T33" i="2"/>
  <c r="G960" i="14" s="1"/>
  <c r="Q33" i="2"/>
  <c r="F960" i="14" s="1"/>
  <c r="N33" i="2"/>
  <c r="E960" i="14" s="1"/>
  <c r="K33" i="2"/>
  <c r="D960" i="14" s="1"/>
  <c r="H33" i="2"/>
  <c r="C960" i="14" s="1"/>
  <c r="E33" i="2"/>
  <c r="Z32" i="2"/>
  <c r="I926" i="14" s="1"/>
  <c r="W32" i="2"/>
  <c r="H926" i="14" s="1"/>
  <c r="T32" i="2"/>
  <c r="G926" i="14" s="1"/>
  <c r="Q32" i="2"/>
  <c r="F926" i="14" s="1"/>
  <c r="N32" i="2"/>
  <c r="E926" i="14" s="1"/>
  <c r="K32" i="2"/>
  <c r="H32" i="2"/>
  <c r="E32" i="2"/>
  <c r="Z31" i="2"/>
  <c r="I892" i="14" s="1"/>
  <c r="W31" i="2"/>
  <c r="H892" i="14" s="1"/>
  <c r="T31" i="2"/>
  <c r="G892" i="14" s="1"/>
  <c r="Q31" i="2"/>
  <c r="F892" i="14" s="1"/>
  <c r="N31" i="2"/>
  <c r="E892" i="14" s="1"/>
  <c r="K31" i="2"/>
  <c r="D892" i="14" s="1"/>
  <c r="H31" i="2"/>
  <c r="E31" i="2"/>
  <c r="B892" i="14" s="1"/>
  <c r="Z30" i="2"/>
  <c r="W30" i="2"/>
  <c r="T30" i="2"/>
  <c r="G858" i="14" s="1"/>
  <c r="Q30" i="2"/>
  <c r="F858" i="14" s="1"/>
  <c r="N30" i="2"/>
  <c r="E858" i="14" s="1"/>
  <c r="K30" i="2"/>
  <c r="D858" i="14" s="1"/>
  <c r="H30" i="2"/>
  <c r="C858" i="14" s="1"/>
  <c r="E30" i="2"/>
  <c r="B858" i="14" s="1"/>
  <c r="Z29" i="2"/>
  <c r="I824" i="14" s="1"/>
  <c r="W29" i="2"/>
  <c r="H824" i="14" s="1"/>
  <c r="T29" i="2"/>
  <c r="G824" i="14" s="1"/>
  <c r="Q29" i="2"/>
  <c r="N29" i="2"/>
  <c r="E824" i="14" s="1"/>
  <c r="K29" i="2"/>
  <c r="D824" i="14" s="1"/>
  <c r="H29" i="2"/>
  <c r="C824" i="14" s="1"/>
  <c r="E29" i="2"/>
  <c r="B824" i="14" s="1"/>
  <c r="Z28" i="2"/>
  <c r="I790" i="14" s="1"/>
  <c r="W28" i="2"/>
  <c r="T28" i="2"/>
  <c r="G790" i="14" s="1"/>
  <c r="Q28" i="2"/>
  <c r="F790" i="14" s="1"/>
  <c r="N28" i="2"/>
  <c r="K28" i="2"/>
  <c r="H28" i="2"/>
  <c r="C790" i="14" s="1"/>
  <c r="E28" i="2"/>
  <c r="Z27" i="2"/>
  <c r="I756" i="14" s="1"/>
  <c r="W27" i="2"/>
  <c r="H756" i="14" s="1"/>
  <c r="T27" i="2"/>
  <c r="G756" i="14" s="1"/>
  <c r="Q27" i="2"/>
  <c r="N27" i="2"/>
  <c r="K27" i="2"/>
  <c r="H27" i="2"/>
  <c r="E27" i="2"/>
  <c r="B756" i="14" s="1"/>
  <c r="Z26" i="2"/>
  <c r="I722" i="14" s="1"/>
  <c r="W26" i="2"/>
  <c r="H722" i="14" s="1"/>
  <c r="T26" i="2"/>
  <c r="G722" i="14" s="1"/>
  <c r="Q26" i="2"/>
  <c r="F722" i="14" s="1"/>
  <c r="N26" i="2"/>
  <c r="K26" i="2"/>
  <c r="D722" i="14" s="1"/>
  <c r="H26" i="2"/>
  <c r="C722" i="14" s="1"/>
  <c r="E26" i="2"/>
  <c r="B722" i="14" s="1"/>
  <c r="Z25" i="2"/>
  <c r="I688" i="14" s="1"/>
  <c r="W25" i="2"/>
  <c r="H688" i="14" s="1"/>
  <c r="T25" i="2"/>
  <c r="G688" i="14" s="1"/>
  <c r="Q25" i="2"/>
  <c r="F688" i="14" s="1"/>
  <c r="N25" i="2"/>
  <c r="K25" i="2"/>
  <c r="H25" i="2"/>
  <c r="E25" i="2"/>
  <c r="B688" i="14" s="1"/>
  <c r="Z24" i="2"/>
  <c r="I654" i="14" s="1"/>
  <c r="W24" i="2"/>
  <c r="H654" i="14" s="1"/>
  <c r="T24" i="2"/>
  <c r="G654" i="14" s="1"/>
  <c r="Q24" i="2"/>
  <c r="F654" i="14" s="1"/>
  <c r="N24" i="2"/>
  <c r="K24" i="2"/>
  <c r="D654" i="14" s="1"/>
  <c r="H24" i="2"/>
  <c r="C654" i="14" s="1"/>
  <c r="E24" i="2"/>
  <c r="B654" i="14" s="1"/>
  <c r="Z23" i="2"/>
  <c r="I620" i="14" s="1"/>
  <c r="W23" i="2"/>
  <c r="H620" i="14" s="1"/>
  <c r="T23" i="2"/>
  <c r="Q23" i="2"/>
  <c r="F620" i="14" s="1"/>
  <c r="N23" i="2"/>
  <c r="K23" i="2"/>
  <c r="D620" i="14" s="1"/>
  <c r="H23" i="2"/>
  <c r="C620" i="14" s="1"/>
  <c r="E23" i="2"/>
  <c r="B620" i="14" s="1"/>
  <c r="Z22" i="2"/>
  <c r="I586" i="14" s="1"/>
  <c r="W22" i="2"/>
  <c r="T22" i="2"/>
  <c r="G586" i="14" s="1"/>
  <c r="Q22" i="2"/>
  <c r="F586" i="14" s="1"/>
  <c r="N22" i="2"/>
  <c r="K22" i="2"/>
  <c r="D586" i="14" s="1"/>
  <c r="H22" i="2"/>
  <c r="C586" i="14" s="1"/>
  <c r="E22" i="2"/>
  <c r="B586" i="14" s="1"/>
  <c r="Z21" i="2"/>
  <c r="I552" i="14" s="1"/>
  <c r="W21" i="2"/>
  <c r="H552" i="14" s="1"/>
  <c r="T21" i="2"/>
  <c r="G552" i="14" s="1"/>
  <c r="Q21" i="2"/>
  <c r="N21" i="2"/>
  <c r="K21" i="2"/>
  <c r="D552" i="14" s="1"/>
  <c r="H21" i="2"/>
  <c r="C552" i="14" s="1"/>
  <c r="E21" i="2"/>
  <c r="Z20" i="2"/>
  <c r="I518" i="14" s="1"/>
  <c r="W20" i="2"/>
  <c r="H518" i="14" s="1"/>
  <c r="T20" i="2"/>
  <c r="G518" i="14" s="1"/>
  <c r="Q20" i="2"/>
  <c r="F518" i="14" s="1"/>
  <c r="N20" i="2"/>
  <c r="K20" i="2"/>
  <c r="D518" i="14" s="1"/>
  <c r="H20" i="2"/>
  <c r="E20" i="2"/>
  <c r="B518" i="14" s="1"/>
  <c r="Z19" i="2"/>
  <c r="I484" i="14" s="1"/>
  <c r="W19" i="2"/>
  <c r="H484" i="14" s="1"/>
  <c r="T19" i="2"/>
  <c r="G484" i="14" s="1"/>
  <c r="Q19" i="2"/>
  <c r="F484" i="14" s="1"/>
  <c r="N19" i="2"/>
  <c r="K19" i="2"/>
  <c r="D484" i="14" s="1"/>
  <c r="H19" i="2"/>
  <c r="C484" i="14" s="1"/>
  <c r="E19" i="2"/>
  <c r="B484" i="14" s="1"/>
  <c r="Z18" i="2"/>
  <c r="I450" i="14" s="1"/>
  <c r="W18" i="2"/>
  <c r="T18" i="2"/>
  <c r="G450" i="14" s="1"/>
  <c r="Q18" i="2"/>
  <c r="F450" i="14" s="1"/>
  <c r="N18" i="2"/>
  <c r="K18" i="2"/>
  <c r="D450" i="14" s="1"/>
  <c r="H18" i="2"/>
  <c r="C450" i="14" s="1"/>
  <c r="E18" i="2"/>
  <c r="B450" i="14" s="1"/>
  <c r="Z17" i="2"/>
  <c r="I416" i="14" s="1"/>
  <c r="W17" i="2"/>
  <c r="H416" i="14" s="1"/>
  <c r="T17" i="2"/>
  <c r="G416" i="14" s="1"/>
  <c r="Q17" i="2"/>
  <c r="F416" i="14" s="1"/>
  <c r="N17" i="2"/>
  <c r="K17" i="2"/>
  <c r="D416" i="14" s="1"/>
  <c r="H17" i="2"/>
  <c r="C416" i="14" s="1"/>
  <c r="E17" i="2"/>
  <c r="B416" i="14" s="1"/>
  <c r="Z16" i="2"/>
  <c r="W16" i="2"/>
  <c r="T16" i="2"/>
  <c r="Q16" i="2"/>
  <c r="N16" i="2"/>
  <c r="K16" i="2"/>
  <c r="H16" i="2"/>
  <c r="E16" i="2"/>
  <c r="Z15" i="2"/>
  <c r="I382" i="14" s="1"/>
  <c r="W15" i="2"/>
  <c r="H348" i="14" s="1"/>
  <c r="T15" i="2"/>
  <c r="G382" i="14" s="1"/>
  <c r="Q15" i="2"/>
  <c r="N15" i="2"/>
  <c r="K15" i="2"/>
  <c r="D382" i="14" s="1"/>
  <c r="H15" i="2"/>
  <c r="C348" i="14" s="1"/>
  <c r="E15" i="2"/>
  <c r="B348" i="14" s="1"/>
  <c r="Z14" i="2"/>
  <c r="I314" i="14" s="1"/>
  <c r="W14" i="2"/>
  <c r="H314" i="14" s="1"/>
  <c r="T14" i="2"/>
  <c r="G314" i="14" s="1"/>
  <c r="Q14" i="2"/>
  <c r="F314" i="14" s="1"/>
  <c r="N14" i="2"/>
  <c r="K14" i="2"/>
  <c r="D314" i="14" s="1"/>
  <c r="H14" i="2"/>
  <c r="C314" i="14" s="1"/>
  <c r="E14" i="2"/>
  <c r="B314" i="14" s="1"/>
  <c r="Z13" i="2"/>
  <c r="I280" i="14" s="1"/>
  <c r="W13" i="2"/>
  <c r="T13" i="2"/>
  <c r="G280" i="14" s="1"/>
  <c r="Q13" i="2"/>
  <c r="F280" i="14" s="1"/>
  <c r="N13" i="2"/>
  <c r="E280" i="14" s="1"/>
  <c r="K13" i="2"/>
  <c r="D280" i="14" s="1"/>
  <c r="H13" i="2"/>
  <c r="C280" i="14" s="1"/>
  <c r="E13" i="2"/>
  <c r="B280" i="14" s="1"/>
  <c r="Z12" i="2"/>
  <c r="I246" i="14" s="1"/>
  <c r="W12" i="2"/>
  <c r="T12" i="2"/>
  <c r="G246" i="14" s="1"/>
  <c r="Q12" i="2"/>
  <c r="F246" i="14" s="1"/>
  <c r="N12" i="2"/>
  <c r="K12" i="2"/>
  <c r="D246" i="14" s="1"/>
  <c r="H12" i="2"/>
  <c r="C246" i="14" s="1"/>
  <c r="E12" i="2"/>
  <c r="B246" i="14" s="1"/>
  <c r="Z11" i="2"/>
  <c r="I212" i="14" s="1"/>
  <c r="W11" i="2"/>
  <c r="H212" i="14" s="1"/>
  <c r="T11" i="2"/>
  <c r="G212" i="14" s="1"/>
  <c r="Q11" i="2"/>
  <c r="F212" i="14" s="1"/>
  <c r="N11" i="2"/>
  <c r="K11" i="2"/>
  <c r="D212" i="14" s="1"/>
  <c r="H11" i="2"/>
  <c r="C212" i="14" s="1"/>
  <c r="E11" i="2"/>
  <c r="B212" i="14" s="1"/>
  <c r="Z10" i="2"/>
  <c r="I178" i="14" s="1"/>
  <c r="W10" i="2"/>
  <c r="H178" i="14" s="1"/>
  <c r="T10" i="2"/>
  <c r="G178" i="14" s="1"/>
  <c r="Q10" i="2"/>
  <c r="N10" i="2"/>
  <c r="K10" i="2"/>
  <c r="D178" i="14" s="1"/>
  <c r="H10" i="2"/>
  <c r="C178" i="14" s="1"/>
  <c r="E10" i="2"/>
  <c r="B178" i="14" s="1"/>
  <c r="Z9" i="2"/>
  <c r="I144" i="14" s="1"/>
  <c r="W9" i="2"/>
  <c r="H144" i="14" s="1"/>
  <c r="T9" i="2"/>
  <c r="G144" i="14" s="1"/>
  <c r="Q9" i="2"/>
  <c r="F144" i="14" s="1"/>
  <c r="N9" i="2"/>
  <c r="K9" i="2"/>
  <c r="D144" i="14" s="1"/>
  <c r="H9" i="2"/>
  <c r="C144" i="14" s="1"/>
  <c r="E9" i="2"/>
  <c r="B144" i="14" s="1"/>
  <c r="Z8" i="2"/>
  <c r="I110" i="14" s="1"/>
  <c r="W8" i="2"/>
  <c r="H110" i="14" s="1"/>
  <c r="T8" i="2"/>
  <c r="G110" i="14" s="1"/>
  <c r="Q8" i="2"/>
  <c r="F110" i="14" s="1"/>
  <c r="N8" i="2"/>
  <c r="K8" i="2"/>
  <c r="D110" i="14" s="1"/>
  <c r="H8" i="2"/>
  <c r="C110" i="14" s="1"/>
  <c r="E8" i="2"/>
  <c r="B110" i="14" s="1"/>
  <c r="Z7" i="2"/>
  <c r="I75" i="14" s="1"/>
  <c r="W7" i="2"/>
  <c r="H75" i="14" s="1"/>
  <c r="T7" i="2"/>
  <c r="Q7" i="2"/>
  <c r="F75" i="14" s="1"/>
  <c r="N7" i="2"/>
  <c r="K7" i="2"/>
  <c r="D75" i="14" s="1"/>
  <c r="H7" i="2"/>
  <c r="C75" i="14" s="1"/>
  <c r="E7" i="2"/>
  <c r="E5" i="2"/>
  <c r="B5" i="14" s="1"/>
  <c r="H5" i="2"/>
  <c r="C5" i="14" s="1"/>
  <c r="K5" i="2"/>
  <c r="N5" i="2"/>
  <c r="E5" i="14" s="1"/>
  <c r="Q5" i="2"/>
  <c r="T5" i="2"/>
  <c r="G5" i="14" s="1"/>
  <c r="W5" i="2"/>
  <c r="Z5" i="2"/>
  <c r="I5" i="14" s="1"/>
  <c r="E6" i="2"/>
  <c r="B40" i="14" s="1"/>
  <c r="H6" i="2"/>
  <c r="C40" i="14" s="1"/>
  <c r="K6" i="2"/>
  <c r="D40" i="14" s="1"/>
  <c r="N6" i="2"/>
  <c r="Q6" i="2"/>
  <c r="T6" i="2"/>
  <c r="G40" i="14" s="1"/>
  <c r="W6" i="2"/>
  <c r="H40" i="14" s="1"/>
  <c r="Z6" i="2"/>
  <c r="I40" i="14" s="1"/>
  <c r="A1062" i="14"/>
  <c r="A1059" i="14" s="1"/>
  <c r="B34" i="3"/>
  <c r="J34" i="3" s="1"/>
  <c r="I1063" i="14" s="1"/>
  <c r="I1062" i="14"/>
  <c r="C1062" i="14"/>
  <c r="B33" i="3"/>
  <c r="H33" i="3" s="1"/>
  <c r="G1029" i="14" s="1"/>
  <c r="F33" i="3"/>
  <c r="E1029" i="14" s="1"/>
  <c r="F1028" i="14"/>
  <c r="C1028" i="14"/>
  <c r="A1028" i="14"/>
  <c r="A1025" i="14" s="1"/>
  <c r="A1127" i="14"/>
  <c r="B32" i="3"/>
  <c r="J32" i="3" s="1"/>
  <c r="I995" i="14" s="1"/>
  <c r="B3" i="3"/>
  <c r="H3" i="3" s="1"/>
  <c r="B4" i="3"/>
  <c r="J4" i="3" s="1"/>
  <c r="I41" i="14" s="1"/>
  <c r="B5" i="3"/>
  <c r="J5" i="3" s="1"/>
  <c r="I76" i="14" s="1"/>
  <c r="B6" i="3"/>
  <c r="I6" i="3" s="1"/>
  <c r="H111" i="14" s="1"/>
  <c r="B7" i="3"/>
  <c r="E7" i="3" s="1"/>
  <c r="D145" i="14" s="1"/>
  <c r="B8" i="3"/>
  <c r="J8" i="3" s="1"/>
  <c r="I179" i="14" s="1"/>
  <c r="B9" i="3"/>
  <c r="J9" i="3" s="1"/>
  <c r="I213" i="14" s="1"/>
  <c r="B10" i="3"/>
  <c r="I10" i="3" s="1"/>
  <c r="H247" i="14" s="1"/>
  <c r="B11" i="3"/>
  <c r="I11" i="3" s="1"/>
  <c r="H281" i="14" s="1"/>
  <c r="B12" i="3"/>
  <c r="G12" i="3" s="1"/>
  <c r="F315" i="14" s="1"/>
  <c r="B13" i="3"/>
  <c r="J13" i="3" s="1"/>
  <c r="I349" i="14" s="1"/>
  <c r="B14" i="3"/>
  <c r="J14" i="3" s="1"/>
  <c r="I383" i="14" s="1"/>
  <c r="B15" i="3"/>
  <c r="J15" i="3" s="1"/>
  <c r="I417" i="14" s="1"/>
  <c r="B16" i="3"/>
  <c r="J16" i="3" s="1"/>
  <c r="I451" i="14" s="1"/>
  <c r="B17" i="3"/>
  <c r="J17" i="3" s="1"/>
  <c r="I485" i="14" s="1"/>
  <c r="B18" i="3"/>
  <c r="J18" i="3" s="1"/>
  <c r="I519" i="14" s="1"/>
  <c r="B19" i="3"/>
  <c r="J19" i="3" s="1"/>
  <c r="I553" i="14" s="1"/>
  <c r="B20" i="3"/>
  <c r="J20" i="3" s="1"/>
  <c r="I587" i="14" s="1"/>
  <c r="B21" i="3"/>
  <c r="J21" i="3" s="1"/>
  <c r="I621" i="14" s="1"/>
  <c r="B22" i="3"/>
  <c r="J22" i="3" s="1"/>
  <c r="I655" i="14" s="1"/>
  <c r="B23" i="3"/>
  <c r="J23" i="3" s="1"/>
  <c r="I689" i="14" s="1"/>
  <c r="B24" i="3"/>
  <c r="J24" i="3" s="1"/>
  <c r="I723" i="14" s="1"/>
  <c r="B25" i="3"/>
  <c r="J25" i="3" s="1"/>
  <c r="B26" i="3"/>
  <c r="J26" i="3" s="1"/>
  <c r="I791" i="14" s="1"/>
  <c r="B27" i="3"/>
  <c r="J27" i="3" s="1"/>
  <c r="B28" i="3"/>
  <c r="J28" i="3" s="1"/>
  <c r="I859" i="14" s="1"/>
  <c r="B29" i="3"/>
  <c r="J29" i="3" s="1"/>
  <c r="B30" i="3"/>
  <c r="J30" i="3" s="1"/>
  <c r="I927" i="14" s="1"/>
  <c r="B31" i="3"/>
  <c r="J31" i="3" s="1"/>
  <c r="I961" i="14" s="1"/>
  <c r="H12" i="3"/>
  <c r="G315" i="14" s="1"/>
  <c r="H19" i="3"/>
  <c r="G553" i="14" s="1"/>
  <c r="H31" i="3"/>
  <c r="G961" i="14" s="1"/>
  <c r="F27" i="3"/>
  <c r="E825" i="14" s="1"/>
  <c r="E29" i="3"/>
  <c r="D893" i="14" s="1"/>
  <c r="D12" i="3"/>
  <c r="C315" i="14" s="1"/>
  <c r="D19" i="3"/>
  <c r="C553" i="14" s="1"/>
  <c r="C32" i="3"/>
  <c r="B995" i="14" s="1"/>
  <c r="C12" i="3"/>
  <c r="B315" i="14" s="1"/>
  <c r="C27" i="3"/>
  <c r="B825" i="14" s="1"/>
  <c r="C40" i="20"/>
  <c r="C40" i="29" s="1"/>
  <c r="B892" i="31" s="1"/>
  <c r="D40" i="20"/>
  <c r="D40" i="29" s="1"/>
  <c r="C892" i="31" s="1"/>
  <c r="E40" i="20"/>
  <c r="E40" i="29" s="1"/>
  <c r="D892" i="31" s="1"/>
  <c r="F40" i="20"/>
  <c r="F40" i="29" s="1"/>
  <c r="E892" i="31" s="1"/>
  <c r="H40" i="20"/>
  <c r="H40" i="29" s="1"/>
  <c r="G892" i="31" s="1"/>
  <c r="I40" i="20"/>
  <c r="I40" i="29" s="1"/>
  <c r="H892" i="31" s="1"/>
  <c r="J40" i="20"/>
  <c r="J40" i="29" s="1"/>
  <c r="I892" i="31" s="1"/>
  <c r="K40" i="20"/>
  <c r="K40" i="29" s="1"/>
  <c r="J892" i="31" s="1"/>
  <c r="L40" i="20"/>
  <c r="L40" i="29" s="1"/>
  <c r="K892" i="31" s="1"/>
  <c r="M40" i="20"/>
  <c r="M40" i="29" s="1"/>
  <c r="L892" i="31" s="1"/>
  <c r="N40" i="20"/>
  <c r="N40" i="29" s="1"/>
  <c r="M892" i="31" s="1"/>
  <c r="O40" i="20"/>
  <c r="O40" i="29" s="1"/>
  <c r="N892" i="31" s="1"/>
  <c r="P40" i="20"/>
  <c r="P40" i="29" s="1"/>
  <c r="O892" i="31" s="1"/>
  <c r="Q40" i="20"/>
  <c r="Q40" i="29" s="1"/>
  <c r="P892" i="31" s="1"/>
  <c r="R40" i="20"/>
  <c r="R40" i="29" s="1"/>
  <c r="Q892" i="31" s="1"/>
  <c r="S40" i="20"/>
  <c r="S40" i="29" s="1"/>
  <c r="R892" i="31" s="1"/>
  <c r="T40" i="20"/>
  <c r="T40" i="29" s="1"/>
  <c r="S892" i="31" s="1"/>
  <c r="U40" i="20"/>
  <c r="U40" i="29" s="1"/>
  <c r="T892" i="31" s="1"/>
  <c r="AF40" i="1"/>
  <c r="Q40" i="1"/>
  <c r="B40" i="1"/>
  <c r="T890" i="24"/>
  <c r="S890" i="24"/>
  <c r="R890" i="24"/>
  <c r="Q890" i="24"/>
  <c r="P890" i="24"/>
  <c r="O890" i="24"/>
  <c r="N890" i="24"/>
  <c r="M890" i="24"/>
  <c r="L890" i="24"/>
  <c r="K890" i="24"/>
  <c r="J890" i="24"/>
  <c r="I890" i="24"/>
  <c r="H890" i="24"/>
  <c r="G890" i="24"/>
  <c r="E890" i="24"/>
  <c r="D890" i="24"/>
  <c r="C890" i="24"/>
  <c r="B890" i="24"/>
  <c r="C39" i="20"/>
  <c r="C39" i="29" s="1"/>
  <c r="B866" i="31" s="1"/>
  <c r="D39" i="20"/>
  <c r="D39" i="29" s="1"/>
  <c r="C866" i="31" s="1"/>
  <c r="E39" i="20"/>
  <c r="E39" i="29" s="1"/>
  <c r="D866" i="31" s="1"/>
  <c r="F39" i="20"/>
  <c r="F39" i="29" s="1"/>
  <c r="E866" i="31" s="1"/>
  <c r="G39" i="20"/>
  <c r="G39" i="29" s="1"/>
  <c r="F866" i="31" s="1"/>
  <c r="H39" i="20"/>
  <c r="H39" i="29" s="1"/>
  <c r="G866" i="31" s="1"/>
  <c r="I39" i="20"/>
  <c r="I39" i="29" s="1"/>
  <c r="H866" i="31" s="1"/>
  <c r="J39" i="20"/>
  <c r="J39" i="29" s="1"/>
  <c r="I866" i="31" s="1"/>
  <c r="K39" i="20"/>
  <c r="K39" i="29" s="1"/>
  <c r="J866" i="31" s="1"/>
  <c r="L39" i="20"/>
  <c r="L39" i="29" s="1"/>
  <c r="K866" i="31" s="1"/>
  <c r="M39" i="20"/>
  <c r="M39" i="29" s="1"/>
  <c r="L866" i="31" s="1"/>
  <c r="N39" i="20"/>
  <c r="N39" i="29" s="1"/>
  <c r="M866" i="31" s="1"/>
  <c r="O39" i="20"/>
  <c r="O39" i="29" s="1"/>
  <c r="N866" i="31" s="1"/>
  <c r="P39" i="20"/>
  <c r="P39" i="29" s="1"/>
  <c r="O866" i="31" s="1"/>
  <c r="Q39" i="20"/>
  <c r="Q39" i="29" s="1"/>
  <c r="P866" i="31" s="1"/>
  <c r="R39" i="20"/>
  <c r="R39" i="29" s="1"/>
  <c r="Q866" i="31" s="1"/>
  <c r="S39" i="20"/>
  <c r="S39" i="29" s="1"/>
  <c r="R866" i="31" s="1"/>
  <c r="T39" i="20"/>
  <c r="T39" i="29" s="1"/>
  <c r="S866" i="31" s="1"/>
  <c r="U39" i="20"/>
  <c r="U39" i="29" s="1"/>
  <c r="T866" i="31" s="1"/>
  <c r="T864" i="24"/>
  <c r="S864" i="24"/>
  <c r="R864" i="24"/>
  <c r="Q864" i="24"/>
  <c r="P864" i="24"/>
  <c r="O864" i="24"/>
  <c r="N864" i="24"/>
  <c r="M864" i="24"/>
  <c r="L864" i="24"/>
  <c r="K864" i="24"/>
  <c r="J864" i="24"/>
  <c r="I864" i="24"/>
  <c r="H864" i="24"/>
  <c r="G864" i="24"/>
  <c r="F864" i="24"/>
  <c r="E864" i="24"/>
  <c r="D864" i="24"/>
  <c r="C864" i="24"/>
  <c r="B864" i="24"/>
  <c r="C38" i="20"/>
  <c r="C38" i="29" s="1"/>
  <c r="B840" i="31" s="1"/>
  <c r="D38" i="20"/>
  <c r="D38" i="29" s="1"/>
  <c r="C840" i="31" s="1"/>
  <c r="E38" i="20"/>
  <c r="E38" i="29" s="1"/>
  <c r="D840" i="31" s="1"/>
  <c r="F38" i="20"/>
  <c r="F38" i="29" s="1"/>
  <c r="E840" i="31" s="1"/>
  <c r="H38" i="20"/>
  <c r="H38" i="29" s="1"/>
  <c r="G840" i="31" s="1"/>
  <c r="I38" i="20"/>
  <c r="I38" i="29" s="1"/>
  <c r="H840" i="31" s="1"/>
  <c r="J38" i="20"/>
  <c r="J38" i="29" s="1"/>
  <c r="I840" i="31" s="1"/>
  <c r="K38" i="20"/>
  <c r="K38" i="29" s="1"/>
  <c r="J840" i="31" s="1"/>
  <c r="L38" i="20"/>
  <c r="L38" i="29" s="1"/>
  <c r="K840" i="31" s="1"/>
  <c r="M38" i="20"/>
  <c r="M38" i="29" s="1"/>
  <c r="L840" i="31" s="1"/>
  <c r="N38" i="20"/>
  <c r="N38" i="29" s="1"/>
  <c r="M840" i="31" s="1"/>
  <c r="O38" i="20"/>
  <c r="O38" i="29" s="1"/>
  <c r="N840" i="31" s="1"/>
  <c r="P38" i="20"/>
  <c r="P38" i="29" s="1"/>
  <c r="O840" i="31" s="1"/>
  <c r="Q38" i="20"/>
  <c r="Q38" i="29" s="1"/>
  <c r="P840" i="31" s="1"/>
  <c r="R38" i="20"/>
  <c r="R38" i="29" s="1"/>
  <c r="Q840" i="31" s="1"/>
  <c r="S38" i="20"/>
  <c r="S38" i="29" s="1"/>
  <c r="R840" i="31" s="1"/>
  <c r="T38" i="20"/>
  <c r="T38" i="29" s="1"/>
  <c r="S840" i="31" s="1"/>
  <c r="U38" i="20"/>
  <c r="U38" i="29" s="1"/>
  <c r="T840" i="31" s="1"/>
  <c r="T838" i="24"/>
  <c r="S838" i="24"/>
  <c r="R838" i="24"/>
  <c r="Q838" i="24"/>
  <c r="P838" i="24"/>
  <c r="O838" i="24"/>
  <c r="N838" i="24"/>
  <c r="M838" i="24"/>
  <c r="L838" i="24"/>
  <c r="K838" i="24"/>
  <c r="J838" i="24"/>
  <c r="I838" i="24"/>
  <c r="H838" i="24"/>
  <c r="G838" i="24"/>
  <c r="F838" i="24"/>
  <c r="E838" i="24"/>
  <c r="D838" i="24"/>
  <c r="C838" i="24"/>
  <c r="B838" i="24"/>
  <c r="C37" i="20"/>
  <c r="C37" i="29" s="1"/>
  <c r="B814" i="31" s="1"/>
  <c r="D37" i="20"/>
  <c r="D37" i="29" s="1"/>
  <c r="C814" i="31" s="1"/>
  <c r="E37" i="20"/>
  <c r="E37" i="29" s="1"/>
  <c r="D814" i="31" s="1"/>
  <c r="F37" i="20"/>
  <c r="F37" i="29" s="1"/>
  <c r="E814" i="31" s="1"/>
  <c r="G37" i="20"/>
  <c r="G37" i="29" s="1"/>
  <c r="F814" i="31" s="1"/>
  <c r="H37" i="20"/>
  <c r="H37" i="29" s="1"/>
  <c r="G814" i="31" s="1"/>
  <c r="I37" i="20"/>
  <c r="I37" i="29" s="1"/>
  <c r="H814" i="31" s="1"/>
  <c r="J37" i="20"/>
  <c r="J37" i="29" s="1"/>
  <c r="I814" i="31" s="1"/>
  <c r="K37" i="20"/>
  <c r="K37" i="29" s="1"/>
  <c r="J814" i="31" s="1"/>
  <c r="L37" i="20"/>
  <c r="L37" i="29" s="1"/>
  <c r="K814" i="31" s="1"/>
  <c r="M37" i="20"/>
  <c r="M37" i="29" s="1"/>
  <c r="L814" i="31" s="1"/>
  <c r="N37" i="20"/>
  <c r="N37" i="29" s="1"/>
  <c r="M814" i="31" s="1"/>
  <c r="O37" i="20"/>
  <c r="O37" i="29" s="1"/>
  <c r="N814" i="31" s="1"/>
  <c r="P37" i="20"/>
  <c r="P37" i="29" s="1"/>
  <c r="O814" i="31" s="1"/>
  <c r="Q37" i="20"/>
  <c r="Q37" i="29" s="1"/>
  <c r="P814" i="31" s="1"/>
  <c r="R37" i="20"/>
  <c r="R37" i="29" s="1"/>
  <c r="Q814" i="31" s="1"/>
  <c r="S37" i="20"/>
  <c r="S37" i="29" s="1"/>
  <c r="R814" i="31" s="1"/>
  <c r="T37" i="20"/>
  <c r="T37" i="29" s="1"/>
  <c r="S814" i="31" s="1"/>
  <c r="U37" i="20"/>
  <c r="U37" i="29" s="1"/>
  <c r="T814" i="31" s="1"/>
  <c r="A36" i="7"/>
  <c r="T812" i="24"/>
  <c r="S812" i="24"/>
  <c r="R812" i="24"/>
  <c r="Q812" i="24"/>
  <c r="P812" i="24"/>
  <c r="O812" i="24"/>
  <c r="N812" i="24"/>
  <c r="M812" i="24"/>
  <c r="L812" i="24"/>
  <c r="K812" i="24"/>
  <c r="J812" i="24"/>
  <c r="I812" i="24"/>
  <c r="H812" i="24"/>
  <c r="G812" i="24"/>
  <c r="F812" i="24"/>
  <c r="E812" i="24"/>
  <c r="D812" i="24"/>
  <c r="C812" i="24"/>
  <c r="B812" i="24"/>
  <c r="A812" i="24"/>
  <c r="A809" i="24" s="1"/>
  <c r="C36" i="20"/>
  <c r="C36" i="29" s="1"/>
  <c r="B788" i="31" s="1"/>
  <c r="D36" i="20"/>
  <c r="D36" i="29" s="1"/>
  <c r="C788" i="31" s="1"/>
  <c r="E36" i="20"/>
  <c r="E36" i="29" s="1"/>
  <c r="D788" i="31" s="1"/>
  <c r="F36" i="20"/>
  <c r="F36" i="29" s="1"/>
  <c r="E788" i="31" s="1"/>
  <c r="H36" i="20"/>
  <c r="H36" i="29" s="1"/>
  <c r="G788" i="31" s="1"/>
  <c r="I36" i="20"/>
  <c r="I36" i="29" s="1"/>
  <c r="H788" i="31" s="1"/>
  <c r="J36" i="20"/>
  <c r="J36" i="29" s="1"/>
  <c r="I788" i="31" s="1"/>
  <c r="K36" i="20"/>
  <c r="K36" i="29" s="1"/>
  <c r="J788" i="31" s="1"/>
  <c r="L36" i="20"/>
  <c r="L36" i="29" s="1"/>
  <c r="K788" i="31" s="1"/>
  <c r="M36" i="20"/>
  <c r="M36" i="29" s="1"/>
  <c r="L788" i="31" s="1"/>
  <c r="N36" i="20"/>
  <c r="N36" i="29" s="1"/>
  <c r="M788" i="31" s="1"/>
  <c r="O36" i="20"/>
  <c r="O36" i="29" s="1"/>
  <c r="N788" i="31" s="1"/>
  <c r="P36" i="20"/>
  <c r="P36" i="29" s="1"/>
  <c r="O788" i="31" s="1"/>
  <c r="Q36" i="20"/>
  <c r="Q36" i="29" s="1"/>
  <c r="P788" i="31" s="1"/>
  <c r="R36" i="20"/>
  <c r="R36" i="29" s="1"/>
  <c r="Q788" i="31" s="1"/>
  <c r="S36" i="20"/>
  <c r="S36" i="29" s="1"/>
  <c r="R788" i="31" s="1"/>
  <c r="T36" i="20"/>
  <c r="T36" i="29" s="1"/>
  <c r="S788" i="31" s="1"/>
  <c r="U36" i="20"/>
  <c r="U36" i="29" s="1"/>
  <c r="T788" i="31" s="1"/>
  <c r="T786" i="24"/>
  <c r="S786" i="24"/>
  <c r="R786" i="24"/>
  <c r="Q786" i="24"/>
  <c r="P786" i="24"/>
  <c r="O786" i="24"/>
  <c r="N786" i="24"/>
  <c r="M786" i="24"/>
  <c r="L786" i="24"/>
  <c r="K786" i="24"/>
  <c r="J786" i="24"/>
  <c r="I786" i="24"/>
  <c r="H786" i="24"/>
  <c r="G786" i="24"/>
  <c r="E786" i="24"/>
  <c r="D786" i="24"/>
  <c r="C786" i="24"/>
  <c r="B786" i="24"/>
  <c r="C35" i="20"/>
  <c r="C35" i="29" s="1"/>
  <c r="B762" i="31" s="1"/>
  <c r="D35" i="20"/>
  <c r="D35" i="29" s="1"/>
  <c r="C762" i="31" s="1"/>
  <c r="E35" i="20"/>
  <c r="E35" i="29" s="1"/>
  <c r="D762" i="31" s="1"/>
  <c r="F35" i="20"/>
  <c r="F35" i="29" s="1"/>
  <c r="E762" i="31" s="1"/>
  <c r="G35" i="20"/>
  <c r="G35" i="29" s="1"/>
  <c r="F762" i="31" s="1"/>
  <c r="H35" i="20"/>
  <c r="H35" i="29" s="1"/>
  <c r="G762" i="31" s="1"/>
  <c r="I35" i="20"/>
  <c r="I35" i="29" s="1"/>
  <c r="H762" i="31" s="1"/>
  <c r="J35" i="20"/>
  <c r="J35" i="29" s="1"/>
  <c r="I762" i="31" s="1"/>
  <c r="K35" i="20"/>
  <c r="K35" i="29" s="1"/>
  <c r="J762" i="31" s="1"/>
  <c r="L35" i="20"/>
  <c r="L35" i="29" s="1"/>
  <c r="K762" i="31" s="1"/>
  <c r="M35" i="20"/>
  <c r="M35" i="29" s="1"/>
  <c r="L762" i="31" s="1"/>
  <c r="N35" i="20"/>
  <c r="N35" i="29" s="1"/>
  <c r="M762" i="31" s="1"/>
  <c r="O35" i="20"/>
  <c r="O35" i="29" s="1"/>
  <c r="N762" i="31" s="1"/>
  <c r="P35" i="20"/>
  <c r="P35" i="29" s="1"/>
  <c r="O762" i="31" s="1"/>
  <c r="Q35" i="20"/>
  <c r="Q35" i="29" s="1"/>
  <c r="P762" i="31" s="1"/>
  <c r="R35" i="20"/>
  <c r="R35" i="29" s="1"/>
  <c r="Q762" i="31" s="1"/>
  <c r="S35" i="20"/>
  <c r="S35" i="29" s="1"/>
  <c r="R762" i="31" s="1"/>
  <c r="T35" i="20"/>
  <c r="T35" i="29" s="1"/>
  <c r="S762" i="31" s="1"/>
  <c r="U35" i="20"/>
  <c r="U35" i="29" s="1"/>
  <c r="T762" i="31" s="1"/>
  <c r="T760" i="24"/>
  <c r="S760" i="24"/>
  <c r="R760" i="24"/>
  <c r="Q760" i="24"/>
  <c r="P760" i="24"/>
  <c r="O760" i="24"/>
  <c r="N760" i="24"/>
  <c r="M760" i="24"/>
  <c r="L760" i="24"/>
  <c r="K760" i="24"/>
  <c r="J760" i="24"/>
  <c r="I760" i="24"/>
  <c r="H760" i="24"/>
  <c r="G760" i="24"/>
  <c r="F760" i="24"/>
  <c r="E760" i="24"/>
  <c r="D760" i="24"/>
  <c r="C760" i="24"/>
  <c r="B760" i="24"/>
  <c r="A760" i="24"/>
  <c r="A757" i="24" s="1"/>
  <c r="C34" i="20"/>
  <c r="C34" i="29" s="1"/>
  <c r="B735" i="31" s="1"/>
  <c r="D34" i="20"/>
  <c r="D34" i="29" s="1"/>
  <c r="C735" i="31" s="1"/>
  <c r="E34" i="20"/>
  <c r="E34" i="29" s="1"/>
  <c r="D735" i="31" s="1"/>
  <c r="F34" i="20"/>
  <c r="F34" i="29" s="1"/>
  <c r="E735" i="31" s="1"/>
  <c r="H34" i="20"/>
  <c r="H34" i="29" s="1"/>
  <c r="G735" i="31" s="1"/>
  <c r="I34" i="20"/>
  <c r="I34" i="29" s="1"/>
  <c r="H735" i="31" s="1"/>
  <c r="J34" i="20"/>
  <c r="J34" i="29" s="1"/>
  <c r="I735" i="31" s="1"/>
  <c r="K34" i="20"/>
  <c r="K34" i="29" s="1"/>
  <c r="J735" i="31" s="1"/>
  <c r="L34" i="20"/>
  <c r="L34" i="29" s="1"/>
  <c r="K735" i="31" s="1"/>
  <c r="M34" i="20"/>
  <c r="M34" i="29" s="1"/>
  <c r="L735" i="31" s="1"/>
  <c r="N34" i="20"/>
  <c r="N34" i="29" s="1"/>
  <c r="M735" i="31" s="1"/>
  <c r="O34" i="20"/>
  <c r="O34" i="29" s="1"/>
  <c r="N735" i="31" s="1"/>
  <c r="P34" i="20"/>
  <c r="P34" i="29" s="1"/>
  <c r="O735" i="31" s="1"/>
  <c r="Q34" i="20"/>
  <c r="Q34" i="29" s="1"/>
  <c r="P735" i="31" s="1"/>
  <c r="R34" i="20"/>
  <c r="R34" i="29" s="1"/>
  <c r="Q735" i="31" s="1"/>
  <c r="S34" i="20"/>
  <c r="S34" i="29" s="1"/>
  <c r="R735" i="31" s="1"/>
  <c r="T34" i="20"/>
  <c r="T34" i="29" s="1"/>
  <c r="S735" i="31" s="1"/>
  <c r="U34" i="20"/>
  <c r="U34" i="29" s="1"/>
  <c r="T735" i="31" s="1"/>
  <c r="T733" i="24"/>
  <c r="S733" i="24"/>
  <c r="R733" i="24"/>
  <c r="Q733" i="24"/>
  <c r="P733" i="24"/>
  <c r="O733" i="24"/>
  <c r="N733" i="24"/>
  <c r="M733" i="24"/>
  <c r="L733" i="24"/>
  <c r="K733" i="24"/>
  <c r="J733" i="24"/>
  <c r="I733" i="24"/>
  <c r="H733" i="24"/>
  <c r="G733" i="24"/>
  <c r="E733" i="24"/>
  <c r="D733" i="24"/>
  <c r="C733" i="24"/>
  <c r="B733" i="24"/>
  <c r="C33" i="20"/>
  <c r="C33" i="29" s="1"/>
  <c r="B709" i="31" s="1"/>
  <c r="D33" i="20"/>
  <c r="D33" i="29" s="1"/>
  <c r="C709" i="31" s="1"/>
  <c r="E33" i="20"/>
  <c r="E33" i="29" s="1"/>
  <c r="D709" i="31" s="1"/>
  <c r="F33" i="20"/>
  <c r="F33" i="29" s="1"/>
  <c r="E709" i="31" s="1"/>
  <c r="G33" i="20"/>
  <c r="G33" i="29" s="1"/>
  <c r="F709" i="31" s="1"/>
  <c r="H33" i="20"/>
  <c r="H33" i="29" s="1"/>
  <c r="G709" i="31" s="1"/>
  <c r="I33" i="20"/>
  <c r="I33" i="29" s="1"/>
  <c r="H709" i="31" s="1"/>
  <c r="J33" i="20"/>
  <c r="J33" i="29" s="1"/>
  <c r="I709" i="31" s="1"/>
  <c r="K33" i="20"/>
  <c r="K33" i="29" s="1"/>
  <c r="J709" i="31" s="1"/>
  <c r="L33" i="20"/>
  <c r="L33" i="29" s="1"/>
  <c r="K709" i="31" s="1"/>
  <c r="M33" i="20"/>
  <c r="M33" i="29" s="1"/>
  <c r="L709" i="31" s="1"/>
  <c r="N33" i="20"/>
  <c r="N33" i="29" s="1"/>
  <c r="M709" i="31" s="1"/>
  <c r="O33" i="20"/>
  <c r="O33" i="29" s="1"/>
  <c r="N709" i="31" s="1"/>
  <c r="P33" i="20"/>
  <c r="P33" i="29" s="1"/>
  <c r="O709" i="31" s="1"/>
  <c r="Q33" i="20"/>
  <c r="Q33" i="29" s="1"/>
  <c r="P709" i="31" s="1"/>
  <c r="R33" i="20"/>
  <c r="R33" i="29" s="1"/>
  <c r="Q709" i="31" s="1"/>
  <c r="S33" i="20"/>
  <c r="S33" i="29" s="1"/>
  <c r="R709" i="31" s="1"/>
  <c r="T33" i="20"/>
  <c r="T33" i="29" s="1"/>
  <c r="S709" i="31" s="1"/>
  <c r="U33" i="20"/>
  <c r="U33" i="29" s="1"/>
  <c r="T709" i="31" s="1"/>
  <c r="T707" i="24"/>
  <c r="S707" i="24"/>
  <c r="R707" i="24"/>
  <c r="Q707" i="24"/>
  <c r="P707" i="24"/>
  <c r="O707" i="24"/>
  <c r="N707" i="24"/>
  <c r="M707" i="24"/>
  <c r="L707" i="24"/>
  <c r="K707" i="24"/>
  <c r="J707" i="24"/>
  <c r="I707" i="24"/>
  <c r="H707" i="24"/>
  <c r="G707" i="24"/>
  <c r="F707" i="24"/>
  <c r="E707" i="24"/>
  <c r="D707" i="24"/>
  <c r="C707" i="24"/>
  <c r="B707" i="24"/>
  <c r="C32" i="20"/>
  <c r="C32" i="29" s="1"/>
  <c r="B683" i="31" s="1"/>
  <c r="D32" i="20"/>
  <c r="D32" i="29" s="1"/>
  <c r="C683" i="31" s="1"/>
  <c r="E32" i="20"/>
  <c r="E32" i="29" s="1"/>
  <c r="D683" i="31" s="1"/>
  <c r="F32" i="20"/>
  <c r="F32" i="29" s="1"/>
  <c r="E683" i="31" s="1"/>
  <c r="H32" i="20"/>
  <c r="H32" i="29" s="1"/>
  <c r="G683" i="31" s="1"/>
  <c r="I32" i="20"/>
  <c r="I32" i="29" s="1"/>
  <c r="H683" i="31" s="1"/>
  <c r="J32" i="20"/>
  <c r="J32" i="29" s="1"/>
  <c r="I683" i="31" s="1"/>
  <c r="K32" i="20"/>
  <c r="K32" i="29" s="1"/>
  <c r="J683" i="31" s="1"/>
  <c r="L32" i="20"/>
  <c r="L32" i="29" s="1"/>
  <c r="K683" i="31" s="1"/>
  <c r="M32" i="20"/>
  <c r="M32" i="29" s="1"/>
  <c r="L683" i="31" s="1"/>
  <c r="N32" i="20"/>
  <c r="N32" i="29" s="1"/>
  <c r="M683" i="31" s="1"/>
  <c r="O32" i="20"/>
  <c r="O32" i="29" s="1"/>
  <c r="N683" i="31" s="1"/>
  <c r="P32" i="20"/>
  <c r="P32" i="29" s="1"/>
  <c r="O683" i="31" s="1"/>
  <c r="Q32" i="20"/>
  <c r="Q32" i="29" s="1"/>
  <c r="P683" i="31" s="1"/>
  <c r="R32" i="20"/>
  <c r="R32" i="29" s="1"/>
  <c r="Q683" i="31" s="1"/>
  <c r="S32" i="20"/>
  <c r="S32" i="29" s="1"/>
  <c r="R683" i="31" s="1"/>
  <c r="T32" i="20"/>
  <c r="T32" i="29" s="1"/>
  <c r="S683" i="31" s="1"/>
  <c r="U32" i="20"/>
  <c r="U32" i="29" s="1"/>
  <c r="T683" i="31" s="1"/>
  <c r="A32" i="1"/>
  <c r="F32" i="1" s="1"/>
  <c r="T681" i="24"/>
  <c r="S681" i="24"/>
  <c r="R681" i="24"/>
  <c r="Q681" i="24"/>
  <c r="P681" i="24"/>
  <c r="O681" i="24"/>
  <c r="N681" i="24"/>
  <c r="M681" i="24"/>
  <c r="L681" i="24"/>
  <c r="K681" i="24"/>
  <c r="J681" i="24"/>
  <c r="I681" i="24"/>
  <c r="H681" i="24"/>
  <c r="G681" i="24"/>
  <c r="E681" i="24"/>
  <c r="D681" i="24"/>
  <c r="C681" i="24"/>
  <c r="B681" i="24"/>
  <c r="C31" i="20"/>
  <c r="C31" i="29" s="1"/>
  <c r="B657" i="31" s="1"/>
  <c r="D31" i="20"/>
  <c r="D31" i="29" s="1"/>
  <c r="C657" i="31" s="1"/>
  <c r="E31" i="20"/>
  <c r="E31" i="29" s="1"/>
  <c r="D657" i="31" s="1"/>
  <c r="F31" i="20"/>
  <c r="F31" i="29" s="1"/>
  <c r="E657" i="31" s="1"/>
  <c r="G31" i="20"/>
  <c r="G31" i="29" s="1"/>
  <c r="F657" i="31" s="1"/>
  <c r="H31" i="20"/>
  <c r="H31" i="29" s="1"/>
  <c r="G657" i="31" s="1"/>
  <c r="I31" i="20"/>
  <c r="I31" i="29" s="1"/>
  <c r="H657" i="31" s="1"/>
  <c r="J31" i="20"/>
  <c r="J31" i="29" s="1"/>
  <c r="I657" i="31" s="1"/>
  <c r="K31" i="20"/>
  <c r="K31" i="29" s="1"/>
  <c r="J657" i="31" s="1"/>
  <c r="L31" i="20"/>
  <c r="L31" i="29" s="1"/>
  <c r="K657" i="31" s="1"/>
  <c r="M31" i="20"/>
  <c r="M31" i="29" s="1"/>
  <c r="L657" i="31" s="1"/>
  <c r="N31" i="20"/>
  <c r="N31" i="29" s="1"/>
  <c r="M657" i="31" s="1"/>
  <c r="O31" i="20"/>
  <c r="O31" i="29" s="1"/>
  <c r="N657" i="31" s="1"/>
  <c r="P31" i="20"/>
  <c r="P31" i="29" s="1"/>
  <c r="O657" i="31" s="1"/>
  <c r="Q31" i="20"/>
  <c r="Q31" i="29" s="1"/>
  <c r="P657" i="31" s="1"/>
  <c r="R31" i="20"/>
  <c r="R31" i="29" s="1"/>
  <c r="Q657" i="31" s="1"/>
  <c r="S31" i="20"/>
  <c r="S31" i="29" s="1"/>
  <c r="R657" i="31" s="1"/>
  <c r="T31" i="20"/>
  <c r="T31" i="29" s="1"/>
  <c r="S657" i="31" s="1"/>
  <c r="U31" i="20"/>
  <c r="U31" i="29" s="1"/>
  <c r="T657" i="31" s="1"/>
  <c r="A31" i="1"/>
  <c r="A28" i="6" s="1"/>
  <c r="T655" i="24"/>
  <c r="S655" i="24"/>
  <c r="R655" i="24"/>
  <c r="Q655" i="24"/>
  <c r="P655" i="24"/>
  <c r="O655" i="24"/>
  <c r="N655" i="24"/>
  <c r="M655" i="24"/>
  <c r="L655" i="24"/>
  <c r="K655" i="24"/>
  <c r="J655" i="24"/>
  <c r="I655" i="24"/>
  <c r="H655" i="24"/>
  <c r="G655" i="24"/>
  <c r="F655" i="24"/>
  <c r="E655" i="24"/>
  <c r="D655" i="24"/>
  <c r="C655" i="24"/>
  <c r="B655" i="24"/>
  <c r="C30" i="20"/>
  <c r="C30" i="29" s="1"/>
  <c r="B631" i="31" s="1"/>
  <c r="D30" i="20"/>
  <c r="D30" i="29" s="1"/>
  <c r="C631" i="31" s="1"/>
  <c r="E30" i="20"/>
  <c r="E30" i="29" s="1"/>
  <c r="D631" i="31" s="1"/>
  <c r="F30" i="20"/>
  <c r="F30" i="29" s="1"/>
  <c r="E631" i="31" s="1"/>
  <c r="H30" i="20"/>
  <c r="H30" i="29" s="1"/>
  <c r="G631" i="31" s="1"/>
  <c r="I30" i="20"/>
  <c r="I30" i="29" s="1"/>
  <c r="H631" i="31" s="1"/>
  <c r="J30" i="20"/>
  <c r="J30" i="29" s="1"/>
  <c r="I631" i="31" s="1"/>
  <c r="K30" i="20"/>
  <c r="K30" i="29" s="1"/>
  <c r="J631" i="31" s="1"/>
  <c r="L30" i="20"/>
  <c r="L30" i="29" s="1"/>
  <c r="K631" i="31" s="1"/>
  <c r="M30" i="20"/>
  <c r="M30" i="29" s="1"/>
  <c r="L631" i="31" s="1"/>
  <c r="N30" i="20"/>
  <c r="N30" i="29" s="1"/>
  <c r="M631" i="31" s="1"/>
  <c r="O30" i="20"/>
  <c r="O30" i="29" s="1"/>
  <c r="N631" i="31" s="1"/>
  <c r="P30" i="20"/>
  <c r="P30" i="29" s="1"/>
  <c r="O631" i="31" s="1"/>
  <c r="Q30" i="20"/>
  <c r="Q30" i="29" s="1"/>
  <c r="P631" i="31" s="1"/>
  <c r="R30" i="20"/>
  <c r="R30" i="29" s="1"/>
  <c r="Q631" i="31" s="1"/>
  <c r="S30" i="20"/>
  <c r="S30" i="29" s="1"/>
  <c r="R631" i="31" s="1"/>
  <c r="T30" i="20"/>
  <c r="T30" i="29" s="1"/>
  <c r="S631" i="31" s="1"/>
  <c r="U30" i="20"/>
  <c r="U30" i="29" s="1"/>
  <c r="T631" i="31" s="1"/>
  <c r="T629" i="24"/>
  <c r="S629" i="24"/>
  <c r="R629" i="24"/>
  <c r="Q629" i="24"/>
  <c r="P629" i="24"/>
  <c r="O629" i="24"/>
  <c r="N629" i="24"/>
  <c r="M629" i="24"/>
  <c r="L629" i="24"/>
  <c r="K629" i="24"/>
  <c r="J629" i="24"/>
  <c r="I629" i="24"/>
  <c r="H629" i="24"/>
  <c r="G629" i="24"/>
  <c r="E629" i="24"/>
  <c r="D629" i="24"/>
  <c r="C629" i="24"/>
  <c r="B629" i="24"/>
  <c r="C29" i="20"/>
  <c r="C29" i="29" s="1"/>
  <c r="B605" i="31" s="1"/>
  <c r="D29" i="20"/>
  <c r="D29" i="29" s="1"/>
  <c r="C605" i="31" s="1"/>
  <c r="E29" i="20"/>
  <c r="E29" i="29" s="1"/>
  <c r="D605" i="31" s="1"/>
  <c r="F29" i="20"/>
  <c r="F29" i="29" s="1"/>
  <c r="E605" i="31" s="1"/>
  <c r="G29" i="20"/>
  <c r="G29" i="29" s="1"/>
  <c r="F605" i="31" s="1"/>
  <c r="H29" i="20"/>
  <c r="H29" i="29" s="1"/>
  <c r="G605" i="31" s="1"/>
  <c r="I29" i="20"/>
  <c r="I29" i="29" s="1"/>
  <c r="H605" i="31" s="1"/>
  <c r="J29" i="20"/>
  <c r="J29" i="29" s="1"/>
  <c r="I605" i="31" s="1"/>
  <c r="K29" i="20"/>
  <c r="K29" i="29" s="1"/>
  <c r="J605" i="31" s="1"/>
  <c r="L29" i="20"/>
  <c r="L29" i="29" s="1"/>
  <c r="K605" i="31" s="1"/>
  <c r="M29" i="20"/>
  <c r="M29" i="29" s="1"/>
  <c r="L605" i="31" s="1"/>
  <c r="N29" i="20"/>
  <c r="N29" i="29" s="1"/>
  <c r="M605" i="31" s="1"/>
  <c r="O29" i="20"/>
  <c r="O29" i="29" s="1"/>
  <c r="N605" i="31" s="1"/>
  <c r="P29" i="20"/>
  <c r="P29" i="29" s="1"/>
  <c r="O605" i="31" s="1"/>
  <c r="Q29" i="20"/>
  <c r="Q29" i="29" s="1"/>
  <c r="P605" i="31" s="1"/>
  <c r="R29" i="20"/>
  <c r="R29" i="29" s="1"/>
  <c r="Q605" i="31" s="1"/>
  <c r="S29" i="20"/>
  <c r="S29" i="29" s="1"/>
  <c r="R605" i="31" s="1"/>
  <c r="T29" i="20"/>
  <c r="T29" i="29" s="1"/>
  <c r="S605" i="31" s="1"/>
  <c r="U29" i="20"/>
  <c r="U29" i="29" s="1"/>
  <c r="T605" i="31" s="1"/>
  <c r="A29" i="1"/>
  <c r="D29" i="1" s="1"/>
  <c r="B603" i="8" s="1"/>
  <c r="T603" i="24"/>
  <c r="S603" i="24"/>
  <c r="R603" i="24"/>
  <c r="Q603" i="24"/>
  <c r="P603" i="24"/>
  <c r="O603" i="24"/>
  <c r="N603" i="24"/>
  <c r="M603" i="24"/>
  <c r="L603" i="24"/>
  <c r="K603" i="24"/>
  <c r="J603" i="24"/>
  <c r="I603" i="24"/>
  <c r="H603" i="24"/>
  <c r="G603" i="24"/>
  <c r="F603" i="24"/>
  <c r="E603" i="24"/>
  <c r="D603" i="24"/>
  <c r="C603" i="24"/>
  <c r="B603" i="24"/>
  <c r="C28" i="20"/>
  <c r="C28" i="29" s="1"/>
  <c r="B579" i="31" s="1"/>
  <c r="D28" i="20"/>
  <c r="D28" i="29" s="1"/>
  <c r="C579" i="31" s="1"/>
  <c r="E28" i="20"/>
  <c r="E28" i="29" s="1"/>
  <c r="D579" i="31" s="1"/>
  <c r="F28" i="20"/>
  <c r="F28" i="29" s="1"/>
  <c r="E579" i="31" s="1"/>
  <c r="H28" i="20"/>
  <c r="H28" i="29" s="1"/>
  <c r="G579" i="31" s="1"/>
  <c r="I28" i="20"/>
  <c r="I28" i="29" s="1"/>
  <c r="H579" i="31" s="1"/>
  <c r="J28" i="20"/>
  <c r="J28" i="29" s="1"/>
  <c r="I579" i="31" s="1"/>
  <c r="K28" i="20"/>
  <c r="K28" i="29" s="1"/>
  <c r="J579" i="31" s="1"/>
  <c r="L28" i="20"/>
  <c r="L28" i="29" s="1"/>
  <c r="K579" i="31" s="1"/>
  <c r="M28" i="20"/>
  <c r="M28" i="29" s="1"/>
  <c r="L579" i="31" s="1"/>
  <c r="N28" i="20"/>
  <c r="N28" i="29" s="1"/>
  <c r="M579" i="31" s="1"/>
  <c r="O28" i="20"/>
  <c r="O28" i="29" s="1"/>
  <c r="N579" i="31" s="1"/>
  <c r="P28" i="20"/>
  <c r="P28" i="29" s="1"/>
  <c r="O579" i="31" s="1"/>
  <c r="Q28" i="20"/>
  <c r="Q28" i="29" s="1"/>
  <c r="P579" i="31" s="1"/>
  <c r="R28" i="20"/>
  <c r="R28" i="29" s="1"/>
  <c r="Q579" i="31" s="1"/>
  <c r="S28" i="20"/>
  <c r="S28" i="29" s="1"/>
  <c r="R579" i="31" s="1"/>
  <c r="T28" i="20"/>
  <c r="T28" i="29" s="1"/>
  <c r="S579" i="31" s="1"/>
  <c r="U28" i="20"/>
  <c r="U28" i="29" s="1"/>
  <c r="T579" i="31" s="1"/>
  <c r="T577" i="24"/>
  <c r="S577" i="24"/>
  <c r="R577" i="24"/>
  <c r="Q577" i="24"/>
  <c r="P577" i="24"/>
  <c r="O577" i="24"/>
  <c r="N577" i="24"/>
  <c r="M577" i="24"/>
  <c r="L577" i="24"/>
  <c r="K577" i="24"/>
  <c r="J577" i="24"/>
  <c r="I577" i="24"/>
  <c r="H577" i="24"/>
  <c r="G577" i="24"/>
  <c r="E577" i="24"/>
  <c r="D577" i="24"/>
  <c r="C577" i="24"/>
  <c r="B577" i="24"/>
  <c r="C27" i="20"/>
  <c r="C27" i="29" s="1"/>
  <c r="B553" i="31" s="1"/>
  <c r="D27" i="20"/>
  <c r="D27" i="29" s="1"/>
  <c r="C553" i="31" s="1"/>
  <c r="E27" i="20"/>
  <c r="E27" i="29" s="1"/>
  <c r="D553" i="31" s="1"/>
  <c r="F27" i="20"/>
  <c r="F27" i="29" s="1"/>
  <c r="E553" i="31" s="1"/>
  <c r="G27" i="20"/>
  <c r="G27" i="29" s="1"/>
  <c r="F553" i="31" s="1"/>
  <c r="H27" i="20"/>
  <c r="H27" i="29" s="1"/>
  <c r="G553" i="31" s="1"/>
  <c r="I27" i="20"/>
  <c r="I27" i="29" s="1"/>
  <c r="H553" i="31" s="1"/>
  <c r="J27" i="20"/>
  <c r="J27" i="29" s="1"/>
  <c r="I553" i="31" s="1"/>
  <c r="K27" i="20"/>
  <c r="K27" i="29" s="1"/>
  <c r="J553" i="31" s="1"/>
  <c r="L27" i="20"/>
  <c r="L27" i="29" s="1"/>
  <c r="K553" i="31" s="1"/>
  <c r="M27" i="20"/>
  <c r="M27" i="29" s="1"/>
  <c r="L553" i="31" s="1"/>
  <c r="N27" i="20"/>
  <c r="N27" i="29" s="1"/>
  <c r="M553" i="31" s="1"/>
  <c r="O27" i="20"/>
  <c r="O27" i="29" s="1"/>
  <c r="N553" i="31" s="1"/>
  <c r="P27" i="20"/>
  <c r="P27" i="29" s="1"/>
  <c r="O553" i="31" s="1"/>
  <c r="Q27" i="20"/>
  <c r="Q27" i="29" s="1"/>
  <c r="P553" i="31" s="1"/>
  <c r="R27" i="20"/>
  <c r="R27" i="29" s="1"/>
  <c r="Q553" i="31" s="1"/>
  <c r="S27" i="20"/>
  <c r="S27" i="29" s="1"/>
  <c r="R553" i="31" s="1"/>
  <c r="T27" i="20"/>
  <c r="T27" i="29" s="1"/>
  <c r="S553" i="31" s="1"/>
  <c r="U27" i="20"/>
  <c r="U27" i="29" s="1"/>
  <c r="T553" i="31" s="1"/>
  <c r="A27" i="1"/>
  <c r="C27" i="1" s="1"/>
  <c r="T551" i="24"/>
  <c r="S551" i="24"/>
  <c r="R551" i="24"/>
  <c r="Q551" i="24"/>
  <c r="P551" i="24"/>
  <c r="O551" i="24"/>
  <c r="N551" i="24"/>
  <c r="M551" i="24"/>
  <c r="L551" i="24"/>
  <c r="K551" i="24"/>
  <c r="J551" i="24"/>
  <c r="I551" i="24"/>
  <c r="H551" i="24"/>
  <c r="G551" i="24"/>
  <c r="F551" i="24"/>
  <c r="E551" i="24"/>
  <c r="D551" i="24"/>
  <c r="C551" i="24"/>
  <c r="B551" i="24"/>
  <c r="C26" i="20"/>
  <c r="C26" i="29" s="1"/>
  <c r="B527" i="31" s="1"/>
  <c r="D26" i="20"/>
  <c r="D26" i="29" s="1"/>
  <c r="C527" i="31" s="1"/>
  <c r="E26" i="20"/>
  <c r="E26" i="29" s="1"/>
  <c r="D527" i="31" s="1"/>
  <c r="F26" i="20"/>
  <c r="F26" i="29" s="1"/>
  <c r="E527" i="31" s="1"/>
  <c r="H26" i="20"/>
  <c r="H26" i="29" s="1"/>
  <c r="G527" i="31" s="1"/>
  <c r="I26" i="20"/>
  <c r="I26" i="29" s="1"/>
  <c r="H527" i="31" s="1"/>
  <c r="J26" i="20"/>
  <c r="J26" i="29" s="1"/>
  <c r="I527" i="31" s="1"/>
  <c r="K26" i="20"/>
  <c r="K26" i="29" s="1"/>
  <c r="J527" i="31" s="1"/>
  <c r="L26" i="20"/>
  <c r="L26" i="29" s="1"/>
  <c r="K527" i="31" s="1"/>
  <c r="M26" i="20"/>
  <c r="M26" i="29" s="1"/>
  <c r="L527" i="31" s="1"/>
  <c r="N26" i="20"/>
  <c r="N26" i="29" s="1"/>
  <c r="M527" i="31" s="1"/>
  <c r="O26" i="20"/>
  <c r="O26" i="29" s="1"/>
  <c r="N527" i="31" s="1"/>
  <c r="P26" i="20"/>
  <c r="P26" i="29" s="1"/>
  <c r="O527" i="31" s="1"/>
  <c r="Q26" i="20"/>
  <c r="Q26" i="29" s="1"/>
  <c r="P527" i="31" s="1"/>
  <c r="R26" i="20"/>
  <c r="R26" i="29" s="1"/>
  <c r="Q527" i="31" s="1"/>
  <c r="S26" i="20"/>
  <c r="S26" i="29" s="1"/>
  <c r="R527" i="31" s="1"/>
  <c r="T26" i="20"/>
  <c r="T26" i="29" s="1"/>
  <c r="S527" i="31" s="1"/>
  <c r="U26" i="20"/>
  <c r="U26" i="29" s="1"/>
  <c r="T527" i="31" s="1"/>
  <c r="T525" i="24"/>
  <c r="S525" i="24"/>
  <c r="R525" i="24"/>
  <c r="Q525" i="24"/>
  <c r="P525" i="24"/>
  <c r="O525" i="24"/>
  <c r="N525" i="24"/>
  <c r="M525" i="24"/>
  <c r="L525" i="24"/>
  <c r="K525" i="24"/>
  <c r="J525" i="24"/>
  <c r="I525" i="24"/>
  <c r="H525" i="24"/>
  <c r="G525" i="24"/>
  <c r="E525" i="24"/>
  <c r="D525" i="24"/>
  <c r="C525" i="24"/>
  <c r="B525" i="24"/>
  <c r="C25" i="20"/>
  <c r="C25" i="29" s="1"/>
  <c r="B501" i="31" s="1"/>
  <c r="D25" i="20"/>
  <c r="D25" i="29" s="1"/>
  <c r="C501" i="31" s="1"/>
  <c r="E25" i="20"/>
  <c r="E25" i="29" s="1"/>
  <c r="D501" i="31" s="1"/>
  <c r="F25" i="20"/>
  <c r="F25" i="29" s="1"/>
  <c r="E501" i="31" s="1"/>
  <c r="G25" i="20"/>
  <c r="G25" i="29" s="1"/>
  <c r="F501" i="31" s="1"/>
  <c r="H25" i="20"/>
  <c r="H25" i="29" s="1"/>
  <c r="G501" i="31" s="1"/>
  <c r="I25" i="20"/>
  <c r="I25" i="29" s="1"/>
  <c r="H501" i="31" s="1"/>
  <c r="J25" i="20"/>
  <c r="J25" i="29" s="1"/>
  <c r="I501" i="31" s="1"/>
  <c r="K25" i="20"/>
  <c r="K25" i="29" s="1"/>
  <c r="J501" i="31" s="1"/>
  <c r="L25" i="20"/>
  <c r="L25" i="29" s="1"/>
  <c r="K501" i="31" s="1"/>
  <c r="M25" i="20"/>
  <c r="M25" i="29" s="1"/>
  <c r="L501" i="31" s="1"/>
  <c r="N25" i="20"/>
  <c r="N25" i="29" s="1"/>
  <c r="M501" i="31" s="1"/>
  <c r="O25" i="20"/>
  <c r="O25" i="29" s="1"/>
  <c r="N501" i="31" s="1"/>
  <c r="P25" i="20"/>
  <c r="P25" i="29" s="1"/>
  <c r="O501" i="31" s="1"/>
  <c r="Q25" i="20"/>
  <c r="Q25" i="29" s="1"/>
  <c r="P501" i="31" s="1"/>
  <c r="R25" i="20"/>
  <c r="R25" i="29" s="1"/>
  <c r="Q501" i="31" s="1"/>
  <c r="S25" i="20"/>
  <c r="S25" i="29" s="1"/>
  <c r="R501" i="31" s="1"/>
  <c r="T25" i="20"/>
  <c r="T25" i="29" s="1"/>
  <c r="S501" i="31" s="1"/>
  <c r="U25" i="20"/>
  <c r="U25" i="29" s="1"/>
  <c r="T501" i="31" s="1"/>
  <c r="A25" i="1"/>
  <c r="D25" i="1" s="1"/>
  <c r="B499" i="8" s="1"/>
  <c r="T499" i="24"/>
  <c r="S499" i="24"/>
  <c r="R499" i="24"/>
  <c r="Q499" i="24"/>
  <c r="P499" i="24"/>
  <c r="O499" i="24"/>
  <c r="N499" i="24"/>
  <c r="M499" i="24"/>
  <c r="L499" i="24"/>
  <c r="K499" i="24"/>
  <c r="J499" i="24"/>
  <c r="I499" i="24"/>
  <c r="H499" i="24"/>
  <c r="G499" i="24"/>
  <c r="F499" i="24"/>
  <c r="E499" i="24"/>
  <c r="D499" i="24"/>
  <c r="C499" i="24"/>
  <c r="B499" i="24"/>
  <c r="C24" i="20"/>
  <c r="C24" i="29" s="1"/>
  <c r="B475" i="31" s="1"/>
  <c r="D24" i="20"/>
  <c r="D24" i="29" s="1"/>
  <c r="C475" i="31" s="1"/>
  <c r="E24" i="20"/>
  <c r="E24" i="29" s="1"/>
  <c r="D475" i="31" s="1"/>
  <c r="F24" i="20"/>
  <c r="F24" i="29" s="1"/>
  <c r="E475" i="31" s="1"/>
  <c r="H24" i="20"/>
  <c r="H24" i="29" s="1"/>
  <c r="G475" i="31" s="1"/>
  <c r="I24" i="20"/>
  <c r="I24" i="29" s="1"/>
  <c r="H475" i="31" s="1"/>
  <c r="J24" i="20"/>
  <c r="J24" i="29" s="1"/>
  <c r="I475" i="31" s="1"/>
  <c r="K24" i="20"/>
  <c r="K24" i="29" s="1"/>
  <c r="J475" i="31" s="1"/>
  <c r="L24" i="20"/>
  <c r="L24" i="29" s="1"/>
  <c r="K475" i="31" s="1"/>
  <c r="M24" i="20"/>
  <c r="M24" i="29" s="1"/>
  <c r="L475" i="31" s="1"/>
  <c r="N24" i="20"/>
  <c r="N24" i="29" s="1"/>
  <c r="M475" i="31" s="1"/>
  <c r="O24" i="20"/>
  <c r="O24" i="29" s="1"/>
  <c r="N475" i="31" s="1"/>
  <c r="P24" i="20"/>
  <c r="P24" i="29" s="1"/>
  <c r="O475" i="31" s="1"/>
  <c r="Q24" i="20"/>
  <c r="Q24" i="29" s="1"/>
  <c r="P475" i="31" s="1"/>
  <c r="R24" i="20"/>
  <c r="R24" i="29" s="1"/>
  <c r="Q475" i="31" s="1"/>
  <c r="S24" i="20"/>
  <c r="S24" i="29" s="1"/>
  <c r="R475" i="31" s="1"/>
  <c r="T24" i="20"/>
  <c r="T24" i="29" s="1"/>
  <c r="S475" i="31" s="1"/>
  <c r="U24" i="20"/>
  <c r="U24" i="29" s="1"/>
  <c r="T475" i="31" s="1"/>
  <c r="T473" i="24"/>
  <c r="S473" i="24"/>
  <c r="R473" i="24"/>
  <c r="Q473" i="24"/>
  <c r="P473" i="24"/>
  <c r="O473" i="24"/>
  <c r="N473" i="24"/>
  <c r="M473" i="24"/>
  <c r="L473" i="24"/>
  <c r="K473" i="24"/>
  <c r="J473" i="24"/>
  <c r="I473" i="24"/>
  <c r="H473" i="24"/>
  <c r="G473" i="24"/>
  <c r="E473" i="24"/>
  <c r="D473" i="24"/>
  <c r="C473" i="24"/>
  <c r="B473" i="24"/>
  <c r="C23" i="20"/>
  <c r="C23" i="29" s="1"/>
  <c r="B449" i="31" s="1"/>
  <c r="D23" i="20"/>
  <c r="D23" i="29" s="1"/>
  <c r="C449" i="31" s="1"/>
  <c r="E23" i="20"/>
  <c r="E23" i="29" s="1"/>
  <c r="D449" i="31" s="1"/>
  <c r="F23" i="20"/>
  <c r="F23" i="29" s="1"/>
  <c r="E449" i="31" s="1"/>
  <c r="G23" i="20"/>
  <c r="G23" i="29" s="1"/>
  <c r="F449" i="31" s="1"/>
  <c r="H23" i="20"/>
  <c r="H23" i="29" s="1"/>
  <c r="G449" i="31" s="1"/>
  <c r="I23" i="20"/>
  <c r="I23" i="29" s="1"/>
  <c r="H449" i="31" s="1"/>
  <c r="J23" i="20"/>
  <c r="J23" i="29" s="1"/>
  <c r="I449" i="31" s="1"/>
  <c r="K23" i="20"/>
  <c r="K23" i="29" s="1"/>
  <c r="J449" i="31" s="1"/>
  <c r="L23" i="20"/>
  <c r="L23" i="29" s="1"/>
  <c r="K449" i="31" s="1"/>
  <c r="M23" i="20"/>
  <c r="M23" i="29" s="1"/>
  <c r="L449" i="31" s="1"/>
  <c r="N23" i="20"/>
  <c r="N23" i="29" s="1"/>
  <c r="M449" i="31" s="1"/>
  <c r="O23" i="20"/>
  <c r="O23" i="29" s="1"/>
  <c r="N449" i="31" s="1"/>
  <c r="P23" i="20"/>
  <c r="P23" i="29" s="1"/>
  <c r="O449" i="31" s="1"/>
  <c r="Q23" i="20"/>
  <c r="Q23" i="29" s="1"/>
  <c r="P449" i="31" s="1"/>
  <c r="R23" i="20"/>
  <c r="R23" i="29" s="1"/>
  <c r="Q449" i="31" s="1"/>
  <c r="S23" i="20"/>
  <c r="S23" i="29" s="1"/>
  <c r="R449" i="31" s="1"/>
  <c r="T23" i="20"/>
  <c r="T23" i="29" s="1"/>
  <c r="S449" i="31" s="1"/>
  <c r="U23" i="20"/>
  <c r="U23" i="29" s="1"/>
  <c r="T449" i="31" s="1"/>
  <c r="A23" i="1"/>
  <c r="D23" i="1" s="1"/>
  <c r="B447" i="8" s="1"/>
  <c r="T447" i="24"/>
  <c r="S447" i="24"/>
  <c r="R447" i="24"/>
  <c r="Q447" i="24"/>
  <c r="P447" i="24"/>
  <c r="O447" i="24"/>
  <c r="N447" i="24"/>
  <c r="M447" i="24"/>
  <c r="L447" i="24"/>
  <c r="K447" i="24"/>
  <c r="J447" i="24"/>
  <c r="I447" i="24"/>
  <c r="H447" i="24"/>
  <c r="G447" i="24"/>
  <c r="F447" i="24"/>
  <c r="E447" i="24"/>
  <c r="D447" i="24"/>
  <c r="C447" i="24"/>
  <c r="B447" i="24"/>
  <c r="C22" i="20"/>
  <c r="C22" i="29" s="1"/>
  <c r="B423" i="31" s="1"/>
  <c r="D22" i="20"/>
  <c r="D22" i="29" s="1"/>
  <c r="C423" i="31" s="1"/>
  <c r="E22" i="20"/>
  <c r="E22" i="29" s="1"/>
  <c r="D423" i="31" s="1"/>
  <c r="F22" i="20"/>
  <c r="F22" i="29" s="1"/>
  <c r="E423" i="31" s="1"/>
  <c r="H22" i="20"/>
  <c r="H22" i="29" s="1"/>
  <c r="G423" i="31" s="1"/>
  <c r="I22" i="20"/>
  <c r="I22" i="29" s="1"/>
  <c r="H423" i="31" s="1"/>
  <c r="J22" i="20"/>
  <c r="J22" i="29" s="1"/>
  <c r="I423" i="31" s="1"/>
  <c r="K22" i="20"/>
  <c r="K22" i="29" s="1"/>
  <c r="J423" i="31" s="1"/>
  <c r="L22" i="20"/>
  <c r="L22" i="29" s="1"/>
  <c r="K423" i="31" s="1"/>
  <c r="M22" i="20"/>
  <c r="M22" i="29" s="1"/>
  <c r="L423" i="31" s="1"/>
  <c r="N22" i="20"/>
  <c r="N22" i="29" s="1"/>
  <c r="M423" i="31" s="1"/>
  <c r="O22" i="20"/>
  <c r="O22" i="29" s="1"/>
  <c r="N423" i="31" s="1"/>
  <c r="P22" i="20"/>
  <c r="P22" i="29" s="1"/>
  <c r="O423" i="31" s="1"/>
  <c r="Q22" i="20"/>
  <c r="Q22" i="29" s="1"/>
  <c r="P423" i="31" s="1"/>
  <c r="R22" i="20"/>
  <c r="R22" i="29" s="1"/>
  <c r="Q423" i="31" s="1"/>
  <c r="S22" i="20"/>
  <c r="S22" i="29" s="1"/>
  <c r="R423" i="31" s="1"/>
  <c r="T22" i="20"/>
  <c r="T22" i="29" s="1"/>
  <c r="S423" i="31" s="1"/>
  <c r="U22" i="20"/>
  <c r="U22" i="29" s="1"/>
  <c r="T423" i="31" s="1"/>
  <c r="A22" i="1"/>
  <c r="A19" i="6" s="1"/>
  <c r="T421" i="24"/>
  <c r="S421" i="24"/>
  <c r="R421" i="24"/>
  <c r="Q421" i="24"/>
  <c r="P421" i="24"/>
  <c r="O421" i="24"/>
  <c r="N421" i="24"/>
  <c r="M421" i="24"/>
  <c r="L421" i="24"/>
  <c r="K421" i="24"/>
  <c r="J421" i="24"/>
  <c r="I421" i="24"/>
  <c r="H421" i="24"/>
  <c r="G421" i="24"/>
  <c r="E421" i="24"/>
  <c r="D421" i="24"/>
  <c r="C421" i="24"/>
  <c r="B421" i="24"/>
  <c r="C21" i="20"/>
  <c r="C21" i="29" s="1"/>
  <c r="B397" i="31" s="1"/>
  <c r="D21" i="20"/>
  <c r="D21" i="29" s="1"/>
  <c r="C397" i="31" s="1"/>
  <c r="E21" i="20"/>
  <c r="E21" i="29" s="1"/>
  <c r="D397" i="31" s="1"/>
  <c r="F21" i="20"/>
  <c r="F21" i="29" s="1"/>
  <c r="E397" i="31" s="1"/>
  <c r="G21" i="20"/>
  <c r="G21" i="29" s="1"/>
  <c r="F397" i="31" s="1"/>
  <c r="H21" i="20"/>
  <c r="H21" i="29" s="1"/>
  <c r="G397" i="31" s="1"/>
  <c r="I21" i="20"/>
  <c r="I21" i="29" s="1"/>
  <c r="H397" i="31" s="1"/>
  <c r="J21" i="20"/>
  <c r="J21" i="29" s="1"/>
  <c r="I397" i="31" s="1"/>
  <c r="K21" i="20"/>
  <c r="K21" i="29" s="1"/>
  <c r="J397" i="31" s="1"/>
  <c r="L21" i="20"/>
  <c r="L21" i="29" s="1"/>
  <c r="K397" i="31" s="1"/>
  <c r="M21" i="20"/>
  <c r="M21" i="29" s="1"/>
  <c r="L397" i="31" s="1"/>
  <c r="N21" i="20"/>
  <c r="N21" i="29" s="1"/>
  <c r="M397" i="31" s="1"/>
  <c r="O21" i="20"/>
  <c r="O21" i="29" s="1"/>
  <c r="N397" i="31" s="1"/>
  <c r="P21" i="20"/>
  <c r="P21" i="29" s="1"/>
  <c r="O397" i="31" s="1"/>
  <c r="Q21" i="20"/>
  <c r="Q21" i="29" s="1"/>
  <c r="P397" i="31" s="1"/>
  <c r="R21" i="20"/>
  <c r="R21" i="29" s="1"/>
  <c r="Q397" i="31" s="1"/>
  <c r="S21" i="20"/>
  <c r="S21" i="29" s="1"/>
  <c r="R397" i="31" s="1"/>
  <c r="T21" i="20"/>
  <c r="T21" i="29" s="1"/>
  <c r="S397" i="31" s="1"/>
  <c r="U21" i="20"/>
  <c r="U21" i="29" s="1"/>
  <c r="T397" i="31" s="1"/>
  <c r="A21" i="1"/>
  <c r="A18" i="6" s="1"/>
  <c r="T395" i="24"/>
  <c r="S395" i="24"/>
  <c r="R395" i="24"/>
  <c r="Q395" i="24"/>
  <c r="P395" i="24"/>
  <c r="O395" i="24"/>
  <c r="N395" i="24"/>
  <c r="M395" i="24"/>
  <c r="L395" i="24"/>
  <c r="K395" i="24"/>
  <c r="J395" i="24"/>
  <c r="I395" i="24"/>
  <c r="H395" i="24"/>
  <c r="G395" i="24"/>
  <c r="F395" i="24"/>
  <c r="E395" i="24"/>
  <c r="D395" i="24"/>
  <c r="C395" i="24"/>
  <c r="B395" i="24"/>
  <c r="C20" i="20"/>
  <c r="C20" i="29" s="1"/>
  <c r="B371" i="31" s="1"/>
  <c r="D20" i="20"/>
  <c r="D20" i="29" s="1"/>
  <c r="C371" i="31" s="1"/>
  <c r="E20" i="20"/>
  <c r="E20" i="29" s="1"/>
  <c r="D371" i="31" s="1"/>
  <c r="F20" i="20"/>
  <c r="F20" i="29" s="1"/>
  <c r="E371" i="31" s="1"/>
  <c r="H20" i="20"/>
  <c r="H20" i="29" s="1"/>
  <c r="G371" i="31" s="1"/>
  <c r="I20" i="20"/>
  <c r="I20" i="29" s="1"/>
  <c r="H371" i="31" s="1"/>
  <c r="J20" i="20"/>
  <c r="J20" i="29" s="1"/>
  <c r="I371" i="31" s="1"/>
  <c r="K20" i="20"/>
  <c r="K20" i="29" s="1"/>
  <c r="J371" i="31" s="1"/>
  <c r="L20" i="20"/>
  <c r="L20" i="29" s="1"/>
  <c r="K371" i="31" s="1"/>
  <c r="M20" i="20"/>
  <c r="M20" i="29" s="1"/>
  <c r="L371" i="31" s="1"/>
  <c r="N20" i="20"/>
  <c r="N20" i="29" s="1"/>
  <c r="M371" i="31" s="1"/>
  <c r="O20" i="20"/>
  <c r="O20" i="29" s="1"/>
  <c r="N371" i="31" s="1"/>
  <c r="P20" i="20"/>
  <c r="P20" i="29" s="1"/>
  <c r="O371" i="31" s="1"/>
  <c r="Q20" i="20"/>
  <c r="Q20" i="29" s="1"/>
  <c r="P371" i="31" s="1"/>
  <c r="R20" i="20"/>
  <c r="R20" i="29" s="1"/>
  <c r="Q371" i="31" s="1"/>
  <c r="S20" i="20"/>
  <c r="S20" i="29" s="1"/>
  <c r="R371" i="31" s="1"/>
  <c r="T20" i="20"/>
  <c r="T20" i="29" s="1"/>
  <c r="S371" i="31" s="1"/>
  <c r="U20" i="20"/>
  <c r="U20" i="29" s="1"/>
  <c r="T371" i="31" s="1"/>
  <c r="T369" i="24"/>
  <c r="S369" i="24"/>
  <c r="R369" i="24"/>
  <c r="Q369" i="24"/>
  <c r="P369" i="24"/>
  <c r="O369" i="24"/>
  <c r="N369" i="24"/>
  <c r="M369" i="24"/>
  <c r="L369" i="24"/>
  <c r="K369" i="24"/>
  <c r="J369" i="24"/>
  <c r="I369" i="24"/>
  <c r="H369" i="24"/>
  <c r="G369" i="24"/>
  <c r="E369" i="24"/>
  <c r="D369" i="24"/>
  <c r="C369" i="24"/>
  <c r="B369" i="24"/>
  <c r="C19" i="20"/>
  <c r="C19" i="29" s="1"/>
  <c r="B345" i="31" s="1"/>
  <c r="D19" i="20"/>
  <c r="D19" i="29" s="1"/>
  <c r="C345" i="31" s="1"/>
  <c r="E19" i="20"/>
  <c r="E19" i="29" s="1"/>
  <c r="D345" i="31" s="1"/>
  <c r="F19" i="20"/>
  <c r="F19" i="29" s="1"/>
  <c r="E345" i="31" s="1"/>
  <c r="G19" i="20"/>
  <c r="G19" i="29" s="1"/>
  <c r="F345" i="31" s="1"/>
  <c r="H19" i="20"/>
  <c r="H19" i="29" s="1"/>
  <c r="G345" i="31" s="1"/>
  <c r="I19" i="20"/>
  <c r="I19" i="29" s="1"/>
  <c r="H345" i="31" s="1"/>
  <c r="J19" i="20"/>
  <c r="J19" i="29" s="1"/>
  <c r="I345" i="31" s="1"/>
  <c r="K19" i="20"/>
  <c r="K19" i="29" s="1"/>
  <c r="J345" i="31" s="1"/>
  <c r="L19" i="20"/>
  <c r="L19" i="29" s="1"/>
  <c r="K345" i="31" s="1"/>
  <c r="M19" i="20"/>
  <c r="M19" i="29" s="1"/>
  <c r="L345" i="31" s="1"/>
  <c r="N19" i="20"/>
  <c r="N19" i="29" s="1"/>
  <c r="M345" i="31" s="1"/>
  <c r="O19" i="20"/>
  <c r="O19" i="29" s="1"/>
  <c r="N345" i="31" s="1"/>
  <c r="P19" i="20"/>
  <c r="P19" i="29" s="1"/>
  <c r="O345" i="31" s="1"/>
  <c r="Q19" i="20"/>
  <c r="Q19" i="29" s="1"/>
  <c r="P345" i="31" s="1"/>
  <c r="R19" i="20"/>
  <c r="R19" i="29" s="1"/>
  <c r="Q345" i="31" s="1"/>
  <c r="S19" i="20"/>
  <c r="S19" i="29" s="1"/>
  <c r="R345" i="31" s="1"/>
  <c r="T19" i="20"/>
  <c r="T19" i="29" s="1"/>
  <c r="S345" i="31" s="1"/>
  <c r="U19" i="20"/>
  <c r="U19" i="29" s="1"/>
  <c r="T345" i="31" s="1"/>
  <c r="A19" i="1"/>
  <c r="AA19" i="1" s="1"/>
  <c r="T343" i="24"/>
  <c r="S343" i="24"/>
  <c r="R343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B343" i="24"/>
  <c r="C18" i="20"/>
  <c r="C18" i="29" s="1"/>
  <c r="B319" i="31" s="1"/>
  <c r="D18" i="20"/>
  <c r="D18" i="29" s="1"/>
  <c r="C319" i="31" s="1"/>
  <c r="E18" i="20"/>
  <c r="E18" i="29" s="1"/>
  <c r="D319" i="31" s="1"/>
  <c r="F18" i="20"/>
  <c r="F18" i="29" s="1"/>
  <c r="E319" i="31" s="1"/>
  <c r="H18" i="20"/>
  <c r="H18" i="29" s="1"/>
  <c r="G319" i="31" s="1"/>
  <c r="I18" i="20"/>
  <c r="I18" i="29" s="1"/>
  <c r="H319" i="31" s="1"/>
  <c r="J18" i="20"/>
  <c r="J18" i="29" s="1"/>
  <c r="I319" i="31" s="1"/>
  <c r="K18" i="20"/>
  <c r="K18" i="29" s="1"/>
  <c r="J319" i="31" s="1"/>
  <c r="L18" i="20"/>
  <c r="L18" i="29" s="1"/>
  <c r="K319" i="31" s="1"/>
  <c r="M18" i="20"/>
  <c r="M18" i="29" s="1"/>
  <c r="L319" i="31" s="1"/>
  <c r="N18" i="20"/>
  <c r="N18" i="29" s="1"/>
  <c r="M319" i="31" s="1"/>
  <c r="O18" i="20"/>
  <c r="O18" i="29" s="1"/>
  <c r="N319" i="31" s="1"/>
  <c r="P18" i="20"/>
  <c r="P18" i="29" s="1"/>
  <c r="O319" i="31" s="1"/>
  <c r="Q18" i="20"/>
  <c r="Q18" i="29" s="1"/>
  <c r="P319" i="31" s="1"/>
  <c r="R18" i="20"/>
  <c r="R18" i="29" s="1"/>
  <c r="Q319" i="31" s="1"/>
  <c r="S18" i="20"/>
  <c r="S18" i="29" s="1"/>
  <c r="R319" i="31" s="1"/>
  <c r="T18" i="20"/>
  <c r="T18" i="29" s="1"/>
  <c r="S319" i="31" s="1"/>
  <c r="U18" i="20"/>
  <c r="U18" i="29" s="1"/>
  <c r="T319" i="31" s="1"/>
  <c r="A18" i="1"/>
  <c r="A317" i="24" s="1"/>
  <c r="A314" i="24" s="1"/>
  <c r="T317" i="24"/>
  <c r="S317" i="24"/>
  <c r="R317" i="24"/>
  <c r="Q317" i="24"/>
  <c r="P317" i="24"/>
  <c r="O317" i="24"/>
  <c r="N317" i="24"/>
  <c r="M317" i="24"/>
  <c r="L317" i="24"/>
  <c r="K317" i="24"/>
  <c r="J317" i="24"/>
  <c r="I317" i="24"/>
  <c r="H317" i="24"/>
  <c r="G317" i="24"/>
  <c r="E317" i="24"/>
  <c r="D317" i="24"/>
  <c r="C317" i="24"/>
  <c r="B317" i="24"/>
  <c r="C17" i="20"/>
  <c r="C17" i="29" s="1"/>
  <c r="B293" i="31" s="1"/>
  <c r="D17" i="20"/>
  <c r="D17" i="29" s="1"/>
  <c r="C293" i="31" s="1"/>
  <c r="E17" i="20"/>
  <c r="E17" i="29" s="1"/>
  <c r="D293" i="31" s="1"/>
  <c r="F17" i="20"/>
  <c r="F17" i="29" s="1"/>
  <c r="E293" i="31" s="1"/>
  <c r="G17" i="20"/>
  <c r="G17" i="29" s="1"/>
  <c r="F293" i="31" s="1"/>
  <c r="H17" i="20"/>
  <c r="H17" i="29" s="1"/>
  <c r="G293" i="31" s="1"/>
  <c r="I17" i="20"/>
  <c r="I17" i="29" s="1"/>
  <c r="H293" i="31" s="1"/>
  <c r="J17" i="20"/>
  <c r="J17" i="29" s="1"/>
  <c r="I293" i="31" s="1"/>
  <c r="K17" i="20"/>
  <c r="K17" i="29" s="1"/>
  <c r="J293" i="31" s="1"/>
  <c r="L17" i="20"/>
  <c r="L17" i="29" s="1"/>
  <c r="K293" i="31" s="1"/>
  <c r="M17" i="20"/>
  <c r="M17" i="29" s="1"/>
  <c r="L293" i="31" s="1"/>
  <c r="N17" i="20"/>
  <c r="N17" i="29" s="1"/>
  <c r="M293" i="31" s="1"/>
  <c r="O17" i="20"/>
  <c r="O17" i="29" s="1"/>
  <c r="N293" i="31" s="1"/>
  <c r="P17" i="20"/>
  <c r="P17" i="29" s="1"/>
  <c r="O293" i="31" s="1"/>
  <c r="Q17" i="20"/>
  <c r="Q17" i="29" s="1"/>
  <c r="P293" i="31" s="1"/>
  <c r="R17" i="20"/>
  <c r="R17" i="29" s="1"/>
  <c r="Q293" i="31" s="1"/>
  <c r="S17" i="20"/>
  <c r="S17" i="29" s="1"/>
  <c r="R293" i="31" s="1"/>
  <c r="T17" i="20"/>
  <c r="T17" i="29" s="1"/>
  <c r="S293" i="31" s="1"/>
  <c r="U17" i="20"/>
  <c r="U17" i="29" s="1"/>
  <c r="T293" i="31" s="1"/>
  <c r="T291" i="24"/>
  <c r="S291" i="24"/>
  <c r="R291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E291" i="24"/>
  <c r="D291" i="24"/>
  <c r="C291" i="24"/>
  <c r="B291" i="24"/>
  <c r="C16" i="20"/>
  <c r="C16" i="29" s="1"/>
  <c r="B267" i="31" s="1"/>
  <c r="D16" i="20"/>
  <c r="D16" i="29" s="1"/>
  <c r="C267" i="31" s="1"/>
  <c r="E16" i="20"/>
  <c r="E16" i="29" s="1"/>
  <c r="D267" i="31" s="1"/>
  <c r="F16" i="20"/>
  <c r="F16" i="29" s="1"/>
  <c r="E267" i="31" s="1"/>
  <c r="H16" i="20"/>
  <c r="H16" i="29" s="1"/>
  <c r="G267" i="31" s="1"/>
  <c r="I16" i="20"/>
  <c r="I16" i="29" s="1"/>
  <c r="H267" i="31" s="1"/>
  <c r="J16" i="20"/>
  <c r="J16" i="29" s="1"/>
  <c r="I267" i="31" s="1"/>
  <c r="K16" i="20"/>
  <c r="K16" i="29" s="1"/>
  <c r="J267" i="31" s="1"/>
  <c r="L16" i="20"/>
  <c r="L16" i="29" s="1"/>
  <c r="K267" i="31" s="1"/>
  <c r="M16" i="20"/>
  <c r="M16" i="29" s="1"/>
  <c r="L267" i="31" s="1"/>
  <c r="N16" i="20"/>
  <c r="N16" i="29" s="1"/>
  <c r="M267" i="31" s="1"/>
  <c r="O16" i="20"/>
  <c r="O16" i="29" s="1"/>
  <c r="N267" i="31" s="1"/>
  <c r="P16" i="20"/>
  <c r="P16" i="29" s="1"/>
  <c r="O267" i="31" s="1"/>
  <c r="Q16" i="20"/>
  <c r="Q16" i="29" s="1"/>
  <c r="P267" i="31" s="1"/>
  <c r="R16" i="20"/>
  <c r="R16" i="29" s="1"/>
  <c r="Q267" i="31" s="1"/>
  <c r="S16" i="20"/>
  <c r="S16" i="29" s="1"/>
  <c r="R267" i="31" s="1"/>
  <c r="T16" i="20"/>
  <c r="T16" i="29" s="1"/>
  <c r="S267" i="31" s="1"/>
  <c r="U16" i="20"/>
  <c r="U16" i="29" s="1"/>
  <c r="T267" i="31" s="1"/>
  <c r="T265" i="24"/>
  <c r="S265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E265" i="24"/>
  <c r="D265" i="24"/>
  <c r="C265" i="24"/>
  <c r="B265" i="24"/>
  <c r="C15" i="20"/>
  <c r="C15" i="29" s="1"/>
  <c r="B241" i="31" s="1"/>
  <c r="D15" i="20"/>
  <c r="D15" i="29" s="1"/>
  <c r="C241" i="31" s="1"/>
  <c r="E15" i="20"/>
  <c r="E15" i="29" s="1"/>
  <c r="D241" i="31" s="1"/>
  <c r="F15" i="20"/>
  <c r="F15" i="29" s="1"/>
  <c r="E241" i="31" s="1"/>
  <c r="G15" i="20"/>
  <c r="G15" i="29" s="1"/>
  <c r="F241" i="31" s="1"/>
  <c r="H15" i="20"/>
  <c r="H15" i="29" s="1"/>
  <c r="G241" i="31" s="1"/>
  <c r="I15" i="20"/>
  <c r="I15" i="29" s="1"/>
  <c r="H241" i="31" s="1"/>
  <c r="J15" i="20"/>
  <c r="J15" i="29" s="1"/>
  <c r="I241" i="31" s="1"/>
  <c r="K15" i="20"/>
  <c r="K15" i="29" s="1"/>
  <c r="J241" i="31" s="1"/>
  <c r="L15" i="20"/>
  <c r="L15" i="29" s="1"/>
  <c r="K241" i="31" s="1"/>
  <c r="M15" i="20"/>
  <c r="M15" i="29" s="1"/>
  <c r="L241" i="31" s="1"/>
  <c r="N15" i="20"/>
  <c r="N15" i="29" s="1"/>
  <c r="M241" i="31" s="1"/>
  <c r="O15" i="20"/>
  <c r="O15" i="29" s="1"/>
  <c r="N241" i="31" s="1"/>
  <c r="P15" i="20"/>
  <c r="P15" i="29" s="1"/>
  <c r="O241" i="31" s="1"/>
  <c r="Q15" i="20"/>
  <c r="Q15" i="29" s="1"/>
  <c r="P241" i="31" s="1"/>
  <c r="R15" i="20"/>
  <c r="R15" i="29" s="1"/>
  <c r="Q241" i="31" s="1"/>
  <c r="S15" i="20"/>
  <c r="S15" i="29" s="1"/>
  <c r="R241" i="31" s="1"/>
  <c r="T15" i="20"/>
  <c r="T15" i="29" s="1"/>
  <c r="S241" i="31" s="1"/>
  <c r="U15" i="20"/>
  <c r="U15" i="29" s="1"/>
  <c r="T241" i="31" s="1"/>
  <c r="A15" i="1"/>
  <c r="C15" i="1" s="1"/>
  <c r="T239" i="24"/>
  <c r="S239" i="24"/>
  <c r="R239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B239" i="24"/>
  <c r="C14" i="20"/>
  <c r="C14" i="29" s="1"/>
  <c r="B215" i="31" s="1"/>
  <c r="D14" i="20"/>
  <c r="D14" i="29" s="1"/>
  <c r="C215" i="31" s="1"/>
  <c r="E14" i="20"/>
  <c r="E14" i="29" s="1"/>
  <c r="D215" i="31" s="1"/>
  <c r="F14" i="20"/>
  <c r="F14" i="29" s="1"/>
  <c r="E215" i="31" s="1"/>
  <c r="H14" i="20"/>
  <c r="H14" i="29" s="1"/>
  <c r="G215" i="31" s="1"/>
  <c r="I14" i="20"/>
  <c r="I14" i="29" s="1"/>
  <c r="H215" i="31" s="1"/>
  <c r="J14" i="20"/>
  <c r="J14" i="29" s="1"/>
  <c r="I215" i="31" s="1"/>
  <c r="K14" i="20"/>
  <c r="K14" i="29" s="1"/>
  <c r="J215" i="31" s="1"/>
  <c r="L14" i="20"/>
  <c r="L14" i="29" s="1"/>
  <c r="K215" i="31" s="1"/>
  <c r="M14" i="20"/>
  <c r="M14" i="29" s="1"/>
  <c r="L215" i="31" s="1"/>
  <c r="N14" i="20"/>
  <c r="N14" i="29" s="1"/>
  <c r="M215" i="31" s="1"/>
  <c r="O14" i="20"/>
  <c r="O14" i="29" s="1"/>
  <c r="N215" i="31" s="1"/>
  <c r="P14" i="20"/>
  <c r="P14" i="29" s="1"/>
  <c r="O215" i="31" s="1"/>
  <c r="Q14" i="20"/>
  <c r="Q14" i="29" s="1"/>
  <c r="P215" i="31" s="1"/>
  <c r="R14" i="20"/>
  <c r="R14" i="29" s="1"/>
  <c r="Q215" i="31" s="1"/>
  <c r="S14" i="20"/>
  <c r="S14" i="29" s="1"/>
  <c r="R215" i="31" s="1"/>
  <c r="T14" i="20"/>
  <c r="T14" i="29" s="1"/>
  <c r="S215" i="31" s="1"/>
  <c r="U14" i="20"/>
  <c r="U14" i="29" s="1"/>
  <c r="T215" i="31" s="1"/>
  <c r="A14" i="1"/>
  <c r="B14" i="1" s="1"/>
  <c r="T213" i="24"/>
  <c r="S213" i="24"/>
  <c r="R213" i="24"/>
  <c r="Q213" i="24"/>
  <c r="P213" i="24"/>
  <c r="O213" i="24"/>
  <c r="N213" i="24"/>
  <c r="M213" i="24"/>
  <c r="L213" i="24"/>
  <c r="K213" i="24"/>
  <c r="J213" i="24"/>
  <c r="I213" i="24"/>
  <c r="H213" i="24"/>
  <c r="G213" i="24"/>
  <c r="E213" i="24"/>
  <c r="D213" i="24"/>
  <c r="C213" i="24"/>
  <c r="B213" i="24"/>
  <c r="C13" i="20"/>
  <c r="C13" i="29" s="1"/>
  <c r="B189" i="31" s="1"/>
  <c r="D13" i="20"/>
  <c r="D13" i="29" s="1"/>
  <c r="C189" i="31" s="1"/>
  <c r="E13" i="20"/>
  <c r="E13" i="29" s="1"/>
  <c r="D189" i="31" s="1"/>
  <c r="F13" i="20"/>
  <c r="F13" i="29" s="1"/>
  <c r="E189" i="31" s="1"/>
  <c r="G13" i="20"/>
  <c r="G13" i="29" s="1"/>
  <c r="F189" i="31" s="1"/>
  <c r="H13" i="20"/>
  <c r="H13" i="29" s="1"/>
  <c r="G189" i="31" s="1"/>
  <c r="I13" i="20"/>
  <c r="I13" i="29" s="1"/>
  <c r="H189" i="31" s="1"/>
  <c r="J13" i="20"/>
  <c r="J13" i="29" s="1"/>
  <c r="I189" i="31" s="1"/>
  <c r="K13" i="20"/>
  <c r="K13" i="29" s="1"/>
  <c r="J189" i="31" s="1"/>
  <c r="L13" i="20"/>
  <c r="L13" i="29" s="1"/>
  <c r="K189" i="31" s="1"/>
  <c r="M13" i="20"/>
  <c r="M13" i="29" s="1"/>
  <c r="L189" i="31" s="1"/>
  <c r="N13" i="20"/>
  <c r="N13" i="29" s="1"/>
  <c r="M189" i="31" s="1"/>
  <c r="O13" i="20"/>
  <c r="O13" i="29" s="1"/>
  <c r="N189" i="31" s="1"/>
  <c r="P13" i="20"/>
  <c r="P13" i="29" s="1"/>
  <c r="O189" i="31" s="1"/>
  <c r="Q13" i="20"/>
  <c r="Q13" i="29" s="1"/>
  <c r="P189" i="31" s="1"/>
  <c r="R13" i="20"/>
  <c r="R13" i="29" s="1"/>
  <c r="Q189" i="31" s="1"/>
  <c r="S13" i="20"/>
  <c r="S13" i="29" s="1"/>
  <c r="R189" i="31" s="1"/>
  <c r="T13" i="20"/>
  <c r="T13" i="29" s="1"/>
  <c r="S189" i="31" s="1"/>
  <c r="U13" i="20"/>
  <c r="U13" i="29" s="1"/>
  <c r="T189" i="31" s="1"/>
  <c r="A13" i="1"/>
  <c r="C13" i="1" s="1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B187" i="24"/>
  <c r="C12" i="20"/>
  <c r="C12" i="29" s="1"/>
  <c r="B163" i="31" s="1"/>
  <c r="D12" i="20"/>
  <c r="D12" i="29" s="1"/>
  <c r="C163" i="31" s="1"/>
  <c r="E12" i="20"/>
  <c r="E12" i="29" s="1"/>
  <c r="D163" i="31" s="1"/>
  <c r="F12" i="20"/>
  <c r="F12" i="29" s="1"/>
  <c r="E163" i="31" s="1"/>
  <c r="H12" i="20"/>
  <c r="H12" i="29" s="1"/>
  <c r="G163" i="31" s="1"/>
  <c r="I12" i="20"/>
  <c r="I12" i="29" s="1"/>
  <c r="H163" i="31" s="1"/>
  <c r="J12" i="20"/>
  <c r="J12" i="29" s="1"/>
  <c r="I163" i="31" s="1"/>
  <c r="K12" i="20"/>
  <c r="K12" i="29" s="1"/>
  <c r="J163" i="31" s="1"/>
  <c r="L12" i="20"/>
  <c r="L12" i="29" s="1"/>
  <c r="K163" i="31" s="1"/>
  <c r="M12" i="20"/>
  <c r="M12" i="29" s="1"/>
  <c r="L163" i="31" s="1"/>
  <c r="N12" i="20"/>
  <c r="N12" i="29" s="1"/>
  <c r="M163" i="31" s="1"/>
  <c r="O12" i="20"/>
  <c r="O12" i="29" s="1"/>
  <c r="N163" i="31" s="1"/>
  <c r="P12" i="20"/>
  <c r="P12" i="29" s="1"/>
  <c r="O163" i="31" s="1"/>
  <c r="Q12" i="20"/>
  <c r="Q12" i="29" s="1"/>
  <c r="P163" i="31" s="1"/>
  <c r="R12" i="20"/>
  <c r="R12" i="29" s="1"/>
  <c r="Q163" i="31" s="1"/>
  <c r="S12" i="20"/>
  <c r="S12" i="29" s="1"/>
  <c r="R163" i="31" s="1"/>
  <c r="T12" i="20"/>
  <c r="T12" i="29" s="1"/>
  <c r="S163" i="31" s="1"/>
  <c r="U12" i="20"/>
  <c r="U12" i="29" s="1"/>
  <c r="T163" i="31" s="1"/>
  <c r="T161" i="24"/>
  <c r="S161" i="24"/>
  <c r="R161" i="24"/>
  <c r="Q161" i="24"/>
  <c r="P161" i="24"/>
  <c r="O161" i="24"/>
  <c r="N161" i="24"/>
  <c r="M161" i="24"/>
  <c r="L161" i="24"/>
  <c r="K161" i="24"/>
  <c r="J161" i="24"/>
  <c r="I161" i="24"/>
  <c r="H161" i="24"/>
  <c r="G161" i="24"/>
  <c r="E161" i="24"/>
  <c r="D161" i="24"/>
  <c r="C161" i="24"/>
  <c r="B161" i="24"/>
  <c r="C11" i="20"/>
  <c r="C11" i="29" s="1"/>
  <c r="B137" i="31" s="1"/>
  <c r="D11" i="20"/>
  <c r="D11" i="29" s="1"/>
  <c r="C137" i="31" s="1"/>
  <c r="E11" i="20"/>
  <c r="E11" i="29" s="1"/>
  <c r="D137" i="31" s="1"/>
  <c r="F11" i="20"/>
  <c r="F11" i="29" s="1"/>
  <c r="E137" i="31" s="1"/>
  <c r="G11" i="20"/>
  <c r="G11" i="29" s="1"/>
  <c r="F137" i="31" s="1"/>
  <c r="H11" i="20"/>
  <c r="H11" i="29" s="1"/>
  <c r="G137" i="31" s="1"/>
  <c r="I11" i="20"/>
  <c r="I11" i="29" s="1"/>
  <c r="H137" i="31" s="1"/>
  <c r="J11" i="20"/>
  <c r="J11" i="29" s="1"/>
  <c r="I137" i="31" s="1"/>
  <c r="K11" i="20"/>
  <c r="K11" i="29" s="1"/>
  <c r="J137" i="31" s="1"/>
  <c r="L11" i="20"/>
  <c r="L11" i="29" s="1"/>
  <c r="K137" i="31" s="1"/>
  <c r="M11" i="20"/>
  <c r="M11" i="29" s="1"/>
  <c r="L137" i="31" s="1"/>
  <c r="N11" i="20"/>
  <c r="N11" i="29" s="1"/>
  <c r="M137" i="31" s="1"/>
  <c r="O11" i="20"/>
  <c r="O11" i="29" s="1"/>
  <c r="N137" i="31" s="1"/>
  <c r="P11" i="20"/>
  <c r="P11" i="29" s="1"/>
  <c r="O137" i="31" s="1"/>
  <c r="Q11" i="20"/>
  <c r="Q11" i="29" s="1"/>
  <c r="P137" i="31" s="1"/>
  <c r="R11" i="20"/>
  <c r="R11" i="29" s="1"/>
  <c r="Q137" i="31" s="1"/>
  <c r="S11" i="20"/>
  <c r="S11" i="29" s="1"/>
  <c r="R137" i="31" s="1"/>
  <c r="T11" i="20"/>
  <c r="T11" i="29" s="1"/>
  <c r="S137" i="31" s="1"/>
  <c r="U11" i="20"/>
  <c r="U11" i="29" s="1"/>
  <c r="T137" i="31" s="1"/>
  <c r="T135" i="24"/>
  <c r="S135" i="24"/>
  <c r="R135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B135" i="24"/>
  <c r="C10" i="20"/>
  <c r="C10" i="29" s="1"/>
  <c r="B111" i="31" s="1"/>
  <c r="D10" i="20"/>
  <c r="D10" i="29" s="1"/>
  <c r="C111" i="31" s="1"/>
  <c r="E10" i="20"/>
  <c r="E10" i="29" s="1"/>
  <c r="D111" i="31" s="1"/>
  <c r="F10" i="20"/>
  <c r="F10" i="29" s="1"/>
  <c r="E111" i="31" s="1"/>
  <c r="H10" i="20"/>
  <c r="H10" i="29" s="1"/>
  <c r="G111" i="31" s="1"/>
  <c r="I10" i="20"/>
  <c r="I10" i="29" s="1"/>
  <c r="H111" i="31" s="1"/>
  <c r="J10" i="20"/>
  <c r="J10" i="29" s="1"/>
  <c r="I111" i="31" s="1"/>
  <c r="K10" i="20"/>
  <c r="K10" i="29" s="1"/>
  <c r="J111" i="31" s="1"/>
  <c r="L10" i="20"/>
  <c r="L10" i="29" s="1"/>
  <c r="K111" i="31" s="1"/>
  <c r="M10" i="20"/>
  <c r="M10" i="29" s="1"/>
  <c r="L111" i="31" s="1"/>
  <c r="N10" i="20"/>
  <c r="N10" i="29" s="1"/>
  <c r="M111" i="31" s="1"/>
  <c r="O10" i="20"/>
  <c r="O10" i="29" s="1"/>
  <c r="N111" i="31" s="1"/>
  <c r="P10" i="20"/>
  <c r="P10" i="29" s="1"/>
  <c r="O111" i="31" s="1"/>
  <c r="Q10" i="20"/>
  <c r="Q10" i="29" s="1"/>
  <c r="P111" i="31" s="1"/>
  <c r="R10" i="20"/>
  <c r="R10" i="29" s="1"/>
  <c r="Q111" i="31" s="1"/>
  <c r="S10" i="20"/>
  <c r="S10" i="29" s="1"/>
  <c r="R111" i="31" s="1"/>
  <c r="T10" i="20"/>
  <c r="T10" i="29" s="1"/>
  <c r="S111" i="31" s="1"/>
  <c r="U10" i="20"/>
  <c r="U10" i="29" s="1"/>
  <c r="T111" i="31" s="1"/>
  <c r="A10" i="1"/>
  <c r="A7" i="6" s="1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E109" i="24"/>
  <c r="D109" i="24"/>
  <c r="C109" i="24"/>
  <c r="B109" i="24"/>
  <c r="B31" i="24"/>
  <c r="T83" i="24"/>
  <c r="S83" i="24"/>
  <c r="R83" i="24"/>
  <c r="Q83" i="24"/>
  <c r="P83" i="24"/>
  <c r="O83" i="24"/>
  <c r="N83" i="24"/>
  <c r="M83" i="24"/>
  <c r="L83" i="24"/>
  <c r="K83" i="24"/>
  <c r="I83" i="24"/>
  <c r="J83" i="24"/>
  <c r="H83" i="24"/>
  <c r="G83" i="24"/>
  <c r="F83" i="24"/>
  <c r="E83" i="24"/>
  <c r="D83" i="24"/>
  <c r="C83" i="24"/>
  <c r="A9" i="1"/>
  <c r="A8" i="7" s="1"/>
  <c r="C8" i="20"/>
  <c r="C8" i="29" s="1"/>
  <c r="B59" i="31" s="1"/>
  <c r="D8" i="20"/>
  <c r="D8" i="29" s="1"/>
  <c r="C59" i="31" s="1"/>
  <c r="E8" i="20"/>
  <c r="E8" i="29" s="1"/>
  <c r="D59" i="31" s="1"/>
  <c r="F8" i="20"/>
  <c r="F8" i="29" s="1"/>
  <c r="E59" i="31" s="1"/>
  <c r="H8" i="20"/>
  <c r="H8" i="29" s="1"/>
  <c r="G59" i="31" s="1"/>
  <c r="I8" i="20"/>
  <c r="I8" i="29" s="1"/>
  <c r="H59" i="31" s="1"/>
  <c r="J8" i="20"/>
  <c r="J8" i="29" s="1"/>
  <c r="I59" i="31" s="1"/>
  <c r="K8" i="20"/>
  <c r="K8" i="29" s="1"/>
  <c r="J59" i="31" s="1"/>
  <c r="L8" i="20"/>
  <c r="L8" i="29" s="1"/>
  <c r="K59" i="31" s="1"/>
  <c r="M8" i="20"/>
  <c r="M8" i="29" s="1"/>
  <c r="L59" i="31" s="1"/>
  <c r="N8" i="20"/>
  <c r="N8" i="29" s="1"/>
  <c r="M59" i="31" s="1"/>
  <c r="O8" i="20"/>
  <c r="O8" i="29" s="1"/>
  <c r="N59" i="31" s="1"/>
  <c r="P8" i="20"/>
  <c r="P8" i="29" s="1"/>
  <c r="O59" i="31" s="1"/>
  <c r="Q8" i="20"/>
  <c r="Q8" i="29" s="1"/>
  <c r="P59" i="31" s="1"/>
  <c r="R8" i="20"/>
  <c r="R8" i="29" s="1"/>
  <c r="Q59" i="31" s="1"/>
  <c r="S8" i="20"/>
  <c r="S8" i="29" s="1"/>
  <c r="R59" i="31" s="1"/>
  <c r="T8" i="20"/>
  <c r="T8" i="29" s="1"/>
  <c r="S59" i="31" s="1"/>
  <c r="U8" i="20"/>
  <c r="U8" i="29" s="1"/>
  <c r="T59" i="31" s="1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E57" i="24"/>
  <c r="D57" i="24"/>
  <c r="C57" i="24"/>
  <c r="B57" i="24"/>
  <c r="Q630" i="24"/>
  <c r="G630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C7" i="20"/>
  <c r="C7" i="29" s="1"/>
  <c r="B33" i="31" s="1"/>
  <c r="D7" i="20"/>
  <c r="D7" i="29" s="1"/>
  <c r="C33" i="31" s="1"/>
  <c r="E7" i="20"/>
  <c r="E7" i="29" s="1"/>
  <c r="D33" i="31" s="1"/>
  <c r="F7" i="20"/>
  <c r="F7" i="29" s="1"/>
  <c r="E33" i="31" s="1"/>
  <c r="G7" i="20"/>
  <c r="G7" i="29" s="1"/>
  <c r="F33" i="31" s="1"/>
  <c r="H7" i="20"/>
  <c r="H7" i="29" s="1"/>
  <c r="G33" i="31" s="1"/>
  <c r="I7" i="20"/>
  <c r="I7" i="29" s="1"/>
  <c r="H33" i="31" s="1"/>
  <c r="J7" i="20"/>
  <c r="J7" i="29" s="1"/>
  <c r="I33" i="31" s="1"/>
  <c r="K7" i="20"/>
  <c r="K7" i="29" s="1"/>
  <c r="J33" i="31" s="1"/>
  <c r="L7" i="20"/>
  <c r="L7" i="29" s="1"/>
  <c r="K33" i="31" s="1"/>
  <c r="M7" i="20"/>
  <c r="M7" i="29" s="1"/>
  <c r="L33" i="31" s="1"/>
  <c r="N7" i="20"/>
  <c r="N7" i="29" s="1"/>
  <c r="M33" i="31" s="1"/>
  <c r="O7" i="20"/>
  <c r="O7" i="29" s="1"/>
  <c r="N33" i="31" s="1"/>
  <c r="P7" i="20"/>
  <c r="P7" i="29" s="1"/>
  <c r="O33" i="31" s="1"/>
  <c r="Q7" i="20"/>
  <c r="Q7" i="29" s="1"/>
  <c r="P33" i="31" s="1"/>
  <c r="R7" i="20"/>
  <c r="R7" i="29" s="1"/>
  <c r="Q33" i="31" s="1"/>
  <c r="S7" i="20"/>
  <c r="S7" i="29" s="1"/>
  <c r="R33" i="31" s="1"/>
  <c r="T7" i="20"/>
  <c r="T7" i="29" s="1"/>
  <c r="S33" i="31" s="1"/>
  <c r="U7" i="20"/>
  <c r="U7" i="29" s="1"/>
  <c r="T33" i="31" s="1"/>
  <c r="A7" i="1"/>
  <c r="C7" i="1" s="1"/>
  <c r="S6" i="20"/>
  <c r="S6" i="29" s="1"/>
  <c r="R7" i="31" s="1"/>
  <c r="T6" i="20"/>
  <c r="T6" i="29" s="1"/>
  <c r="S7" i="31" s="1"/>
  <c r="R6" i="20"/>
  <c r="R6" i="29" s="1"/>
  <c r="Q7" i="31" s="1"/>
  <c r="I6" i="20"/>
  <c r="I6" i="29" s="1"/>
  <c r="H7" i="31" s="1"/>
  <c r="J6" i="20"/>
  <c r="J6" i="29" s="1"/>
  <c r="I7" i="31" s="1"/>
  <c r="K6" i="20"/>
  <c r="K6" i="29" s="1"/>
  <c r="J7" i="31" s="1"/>
  <c r="L6" i="20"/>
  <c r="L6" i="29" s="1"/>
  <c r="K7" i="31" s="1"/>
  <c r="M6" i="20"/>
  <c r="M6" i="29" s="1"/>
  <c r="L7" i="31" s="1"/>
  <c r="N6" i="20"/>
  <c r="N6" i="29" s="1"/>
  <c r="M7" i="31" s="1"/>
  <c r="H6" i="20"/>
  <c r="H6" i="29" s="1"/>
  <c r="G7" i="31" s="1"/>
  <c r="D6" i="20"/>
  <c r="D6" i="29" s="1"/>
  <c r="C7" i="31" s="1"/>
  <c r="D5" i="24"/>
  <c r="E6" i="20"/>
  <c r="E6" i="29" s="1"/>
  <c r="D7" i="31" s="1"/>
  <c r="C6" i="20"/>
  <c r="C6" i="29" s="1"/>
  <c r="F6" i="20"/>
  <c r="F6" i="29" s="1"/>
  <c r="E7" i="31" s="1"/>
  <c r="O6" i="20"/>
  <c r="O6" i="29" s="1"/>
  <c r="N7" i="31" s="1"/>
  <c r="P6" i="20"/>
  <c r="P6" i="29" s="1"/>
  <c r="O7" i="31" s="1"/>
  <c r="Q6" i="20"/>
  <c r="Q6" i="29" s="1"/>
  <c r="P7" i="31" s="1"/>
  <c r="U6" i="20"/>
  <c r="U6" i="29" s="1"/>
  <c r="T7" i="31" s="1"/>
  <c r="N5" i="24"/>
  <c r="R9" i="20"/>
  <c r="R9" i="29" s="1"/>
  <c r="Q85" i="31" s="1"/>
  <c r="S9" i="20"/>
  <c r="S9" i="29" s="1"/>
  <c r="R85" i="31" s="1"/>
  <c r="T9" i="20"/>
  <c r="T9" i="29" s="1"/>
  <c r="S85" i="31" s="1"/>
  <c r="H9" i="20"/>
  <c r="H9" i="29" s="1"/>
  <c r="G85" i="31" s="1"/>
  <c r="I9" i="20"/>
  <c r="I9" i="29" s="1"/>
  <c r="H85" i="31" s="1"/>
  <c r="J9" i="20"/>
  <c r="J9" i="29" s="1"/>
  <c r="I85" i="31" s="1"/>
  <c r="K9" i="20"/>
  <c r="K9" i="29" s="1"/>
  <c r="J85" i="31" s="1"/>
  <c r="L9" i="20"/>
  <c r="L9" i="29" s="1"/>
  <c r="K85" i="31" s="1"/>
  <c r="M9" i="20"/>
  <c r="M9" i="29" s="1"/>
  <c r="L85" i="31" s="1"/>
  <c r="N9" i="20"/>
  <c r="N9" i="29" s="1"/>
  <c r="M85" i="31" s="1"/>
  <c r="C9" i="20"/>
  <c r="C9" i="29" s="1"/>
  <c r="B85" i="31" s="1"/>
  <c r="D9" i="20"/>
  <c r="D9" i="29" s="1"/>
  <c r="C85" i="31" s="1"/>
  <c r="E9" i="20"/>
  <c r="E9" i="29" s="1"/>
  <c r="D85" i="31" s="1"/>
  <c r="Q27" i="21"/>
  <c r="R27" i="21"/>
  <c r="S27" i="21"/>
  <c r="T27" i="21"/>
  <c r="G27" i="21"/>
  <c r="H27" i="21"/>
  <c r="I27" i="21"/>
  <c r="J27" i="21"/>
  <c r="K27" i="21"/>
  <c r="L27" i="21"/>
  <c r="M27" i="21"/>
  <c r="N27" i="21"/>
  <c r="O27" i="21"/>
  <c r="P27" i="21"/>
  <c r="F9" i="20"/>
  <c r="F9" i="29" s="1"/>
  <c r="E85" i="31" s="1"/>
  <c r="G9" i="20"/>
  <c r="G9" i="29" s="1"/>
  <c r="F85" i="31" s="1"/>
  <c r="O9" i="20"/>
  <c r="O9" i="29" s="1"/>
  <c r="N85" i="31" s="1"/>
  <c r="P9" i="20"/>
  <c r="P9" i="29" s="1"/>
  <c r="O85" i="31" s="1"/>
  <c r="Q9" i="20"/>
  <c r="Q9" i="29" s="1"/>
  <c r="P85" i="31" s="1"/>
  <c r="U9" i="20"/>
  <c r="U9" i="29" s="1"/>
  <c r="T85" i="31" s="1"/>
  <c r="T5" i="24"/>
  <c r="S5" i="24"/>
  <c r="R5" i="24"/>
  <c r="Q5" i="24"/>
  <c r="P5" i="24"/>
  <c r="O5" i="24"/>
  <c r="M5" i="24"/>
  <c r="L5" i="24"/>
  <c r="K5" i="24"/>
  <c r="J5" i="24"/>
  <c r="I5" i="24"/>
  <c r="H5" i="24"/>
  <c r="G5" i="24"/>
  <c r="C5" i="24"/>
  <c r="B5" i="24"/>
  <c r="J40" i="1"/>
  <c r="D890" i="8" s="1"/>
  <c r="U28" i="24"/>
  <c r="U54" i="24"/>
  <c r="U80" i="24" s="1"/>
  <c r="U106" i="24" s="1"/>
  <c r="U132" i="24" s="1"/>
  <c r="U158" i="24" s="1"/>
  <c r="U184" i="24" s="1"/>
  <c r="U210" i="24" s="1"/>
  <c r="U236" i="24" s="1"/>
  <c r="U262" i="24" s="1"/>
  <c r="U288" i="24" s="1"/>
  <c r="U314" i="24" s="1"/>
  <c r="U340" i="24" s="1"/>
  <c r="U366" i="24" s="1"/>
  <c r="U392" i="24" s="1"/>
  <c r="U418" i="24" s="1"/>
  <c r="U444" i="24" s="1"/>
  <c r="U470" i="24" s="1"/>
  <c r="U496" i="24" s="1"/>
  <c r="U522" i="24" s="1"/>
  <c r="U548" i="24" s="1"/>
  <c r="U574" i="24" s="1"/>
  <c r="U600" i="24" s="1"/>
  <c r="U626" i="24" s="1"/>
  <c r="U652" i="24" s="1"/>
  <c r="U678" i="24" s="1"/>
  <c r="U704" i="24" s="1"/>
  <c r="U730" i="24" s="1"/>
  <c r="U757" i="24" s="1"/>
  <c r="U783" i="24" s="1"/>
  <c r="U809" i="24" s="1"/>
  <c r="U835" i="24" s="1"/>
  <c r="U861" i="24" s="1"/>
  <c r="U887" i="24" s="1"/>
  <c r="F39" i="1"/>
  <c r="N39" i="1"/>
  <c r="U39" i="1"/>
  <c r="AD39" i="1"/>
  <c r="AL39" i="1"/>
  <c r="B37" i="1"/>
  <c r="C37" i="1"/>
  <c r="E37" i="1"/>
  <c r="K37" i="1"/>
  <c r="L37" i="1"/>
  <c r="N37" i="1"/>
  <c r="Q37" i="1"/>
  <c r="R37" i="1"/>
  <c r="T37" i="1"/>
  <c r="W37" i="1"/>
  <c r="X37" i="1"/>
  <c r="Z37" i="1"/>
  <c r="A35" i="5"/>
  <c r="B35" i="5" s="1"/>
  <c r="D37" i="1"/>
  <c r="I37" i="1"/>
  <c r="J37" i="1" s="1"/>
  <c r="D35" i="5" s="1"/>
  <c r="M37" i="1"/>
  <c r="E812" i="8" s="1"/>
  <c r="Y37" i="1"/>
  <c r="I812" i="8" s="1"/>
  <c r="AD37" i="1"/>
  <c r="AF37" i="1"/>
  <c r="AG37" i="1"/>
  <c r="AJ37" i="1"/>
  <c r="AL37" i="1"/>
  <c r="AM37" i="1"/>
  <c r="E36" i="1"/>
  <c r="N36" i="1"/>
  <c r="AG36" i="1"/>
  <c r="B35" i="1"/>
  <c r="C35" i="1"/>
  <c r="E35" i="1"/>
  <c r="H35" i="1"/>
  <c r="I35" i="1"/>
  <c r="K35" i="1"/>
  <c r="N35" i="1"/>
  <c r="O35" i="1"/>
  <c r="Q35" i="1"/>
  <c r="T35" i="1"/>
  <c r="U35" i="1"/>
  <c r="W35" i="1"/>
  <c r="Z35" i="1"/>
  <c r="AA35" i="1"/>
  <c r="AC35" i="1"/>
  <c r="AF35" i="1"/>
  <c r="AG35" i="1"/>
  <c r="AI35" i="1"/>
  <c r="AL35" i="1"/>
  <c r="AM35" i="1"/>
  <c r="C32" i="1"/>
  <c r="D32" i="1" s="1"/>
  <c r="Q32" i="1"/>
  <c r="AG32" i="1"/>
  <c r="AH32" i="1" s="1"/>
  <c r="A29" i="5"/>
  <c r="C31" i="1"/>
  <c r="I31" i="1"/>
  <c r="K31" i="1"/>
  <c r="Q31" i="1"/>
  <c r="R31" i="1"/>
  <c r="X31" i="1"/>
  <c r="AA31" i="1"/>
  <c r="AG31" i="1"/>
  <c r="AI31" i="1"/>
  <c r="F29" i="1"/>
  <c r="J29" i="1"/>
  <c r="D603" i="8" s="1"/>
  <c r="V29" i="1"/>
  <c r="H603" i="8" s="1"/>
  <c r="A24" i="6"/>
  <c r="D27" i="1"/>
  <c r="B551" i="8" s="1"/>
  <c r="F27" i="1"/>
  <c r="J27" i="1"/>
  <c r="D551" i="8" s="1"/>
  <c r="L27" i="1"/>
  <c r="P27" i="1"/>
  <c r="F551" i="8" s="1"/>
  <c r="R27" i="1"/>
  <c r="V27" i="1"/>
  <c r="H551" i="8" s="1"/>
  <c r="X27" i="1"/>
  <c r="AA27" i="1"/>
  <c r="AB27" i="1"/>
  <c r="J551" i="8" s="1"/>
  <c r="AG27" i="1"/>
  <c r="AH27" i="1"/>
  <c r="L551" i="8" s="1"/>
  <c r="AM27" i="1"/>
  <c r="AN27" i="1"/>
  <c r="N551" i="8" s="1"/>
  <c r="A22" i="6"/>
  <c r="B25" i="1"/>
  <c r="E25" i="1"/>
  <c r="F25" i="1"/>
  <c r="I25" i="1"/>
  <c r="J25" i="1"/>
  <c r="D499" i="8" s="1"/>
  <c r="M25" i="1"/>
  <c r="E499" i="8" s="1"/>
  <c r="N25" i="1"/>
  <c r="Q25" i="1"/>
  <c r="R25" i="1"/>
  <c r="U25" i="1"/>
  <c r="V25" i="1"/>
  <c r="H499" i="8" s="1"/>
  <c r="Y25" i="1"/>
  <c r="I499" i="8" s="1"/>
  <c r="Z25" i="1"/>
  <c r="AC25" i="1"/>
  <c r="AD25" i="1"/>
  <c r="AG25" i="1"/>
  <c r="AH25" i="1"/>
  <c r="L499" i="8" s="1"/>
  <c r="AK25" i="1"/>
  <c r="M499" i="8" s="1"/>
  <c r="AL25" i="1"/>
  <c r="A20" i="6"/>
  <c r="N23" i="1"/>
  <c r="AH23" i="1"/>
  <c r="L447" i="8" s="1"/>
  <c r="B22" i="1"/>
  <c r="F22" i="1"/>
  <c r="J22" i="1"/>
  <c r="D421" i="8" s="1"/>
  <c r="N22" i="1"/>
  <c r="R22" i="1"/>
  <c r="V22" i="1"/>
  <c r="H421" i="8" s="1"/>
  <c r="Z22" i="1"/>
  <c r="AD22" i="1"/>
  <c r="AH22" i="1"/>
  <c r="L421" i="8" s="1"/>
  <c r="AL22" i="1"/>
  <c r="A19" i="5"/>
  <c r="Q21" i="1"/>
  <c r="AG21" i="1"/>
  <c r="C19" i="1"/>
  <c r="AI19" i="1"/>
  <c r="A15" i="6"/>
  <c r="B18" i="1"/>
  <c r="C18" i="1"/>
  <c r="D18" i="1"/>
  <c r="B317" i="8" s="1"/>
  <c r="F18" i="1"/>
  <c r="H18" i="1"/>
  <c r="I18" i="1"/>
  <c r="L18" i="1"/>
  <c r="M18" i="1"/>
  <c r="N18" i="1"/>
  <c r="P18" i="1"/>
  <c r="Q18" i="1"/>
  <c r="R18" i="1"/>
  <c r="S18" i="1"/>
  <c r="T18" i="1"/>
  <c r="U18" i="1"/>
  <c r="V18" i="1"/>
  <c r="H317" i="8" s="1"/>
  <c r="W18" i="1"/>
  <c r="X18" i="1"/>
  <c r="Y18" i="1"/>
  <c r="Z18" i="1"/>
  <c r="AA18" i="1"/>
  <c r="AB18" i="1"/>
  <c r="AC18" i="1"/>
  <c r="AD18" i="1"/>
  <c r="AE18" i="1"/>
  <c r="AF18" i="1"/>
  <c r="AG18" i="1"/>
  <c r="AH18" i="1" s="1"/>
  <c r="AI18" i="1"/>
  <c r="AJ18" i="1"/>
  <c r="AK18" i="1"/>
  <c r="AL18" i="1"/>
  <c r="AM18" i="1"/>
  <c r="AN18" i="1"/>
  <c r="K15" i="1"/>
  <c r="AI15" i="1"/>
  <c r="A11" i="6"/>
  <c r="A12" i="5"/>
  <c r="B12" i="5" s="1"/>
  <c r="G14" i="1"/>
  <c r="C213" i="8" s="1"/>
  <c r="D12" i="5"/>
  <c r="M14" i="1"/>
  <c r="E213" i="8" s="1"/>
  <c r="S14" i="1"/>
  <c r="G213" i="8" s="1"/>
  <c r="Y14" i="1"/>
  <c r="I213" i="8" s="1"/>
  <c r="I12" i="5"/>
  <c r="AE14" i="1"/>
  <c r="K213" i="8" s="1"/>
  <c r="L12" i="5"/>
  <c r="AK14" i="1"/>
  <c r="M213" i="8" s="1"/>
  <c r="Q13" i="1"/>
  <c r="B12" i="1"/>
  <c r="N12" i="1"/>
  <c r="Z12" i="1"/>
  <c r="AL12" i="1"/>
  <c r="B11" i="1"/>
  <c r="H11" i="1"/>
  <c r="N11" i="1"/>
  <c r="T11" i="1"/>
  <c r="Z11" i="1"/>
  <c r="AF11" i="1"/>
  <c r="AL11" i="1"/>
  <c r="A8" i="5"/>
  <c r="F10" i="1"/>
  <c r="L10" i="1"/>
  <c r="R10" i="1"/>
  <c r="X10" i="1"/>
  <c r="AD10" i="1"/>
  <c r="AJ10" i="1"/>
  <c r="H9" i="1"/>
  <c r="L9" i="1"/>
  <c r="R9" i="1"/>
  <c r="Y9" i="1"/>
  <c r="I83" i="8" s="1"/>
  <c r="AB9" i="1"/>
  <c r="J83" i="8" s="1"/>
  <c r="AE9" i="1"/>
  <c r="K83" i="8" s="1"/>
  <c r="AK9" i="1"/>
  <c r="M83" i="8" s="1"/>
  <c r="AN9" i="1"/>
  <c r="N83" i="8" s="1"/>
  <c r="AD8" i="1"/>
  <c r="N7" i="1"/>
  <c r="B9" i="17"/>
  <c r="B9" i="20" s="1"/>
  <c r="B11" i="17"/>
  <c r="B14" i="17"/>
  <c r="B18" i="17"/>
  <c r="B23" i="17"/>
  <c r="B23" i="22" s="1"/>
  <c r="B25" i="17"/>
  <c r="B25" i="20" s="1"/>
  <c r="B31" i="17"/>
  <c r="B31" i="22" s="1"/>
  <c r="B35" i="17"/>
  <c r="B37" i="17"/>
  <c r="B37" i="20" s="1"/>
  <c r="B40" i="17"/>
  <c r="B27" i="21"/>
  <c r="C27" i="21"/>
  <c r="D27" i="21"/>
  <c r="O28" i="8"/>
  <c r="O54" i="8"/>
  <c r="O80" i="8" s="1"/>
  <c r="O106" i="8" s="1"/>
  <c r="O132" i="8" s="1"/>
  <c r="O158" i="8" s="1"/>
  <c r="O184" i="8" s="1"/>
  <c r="O210" i="8" s="1"/>
  <c r="O236" i="8" s="1"/>
  <c r="O262" i="8" s="1"/>
  <c r="O288" i="8" s="1"/>
  <c r="O314" i="8" s="1"/>
  <c r="O340" i="8" s="1"/>
  <c r="O366" i="8" s="1"/>
  <c r="O392" i="8" s="1"/>
  <c r="O418" i="8" s="1"/>
  <c r="O444" i="8" s="1"/>
  <c r="O470" i="8" s="1"/>
  <c r="O496" i="8" s="1"/>
  <c r="O522" i="8" s="1"/>
  <c r="O548" i="8" s="1"/>
  <c r="O574" i="8" s="1"/>
  <c r="O600" i="8" s="1"/>
  <c r="O626" i="8" s="1"/>
  <c r="O652" i="8" s="1"/>
  <c r="O678" i="8" s="1"/>
  <c r="O704" i="8" s="1"/>
  <c r="O730" i="8" s="1"/>
  <c r="O757" i="8" s="1"/>
  <c r="O783" i="8" s="1"/>
  <c r="O809" i="8" s="1"/>
  <c r="O835" i="8" s="1"/>
  <c r="O861" i="8" s="1"/>
  <c r="O887" i="8" s="1"/>
  <c r="C892" i="14"/>
  <c r="D790" i="14"/>
  <c r="B790" i="14"/>
  <c r="D756" i="14"/>
  <c r="C756" i="14"/>
  <c r="D688" i="14"/>
  <c r="C688" i="14"/>
  <c r="B382" i="14"/>
  <c r="B75" i="14"/>
  <c r="G994" i="14"/>
  <c r="C994" i="14"/>
  <c r="B994" i="14"/>
  <c r="B960" i="14"/>
  <c r="B926" i="14"/>
  <c r="I858" i="14"/>
  <c r="H858" i="14"/>
  <c r="F756" i="14"/>
  <c r="E756" i="14"/>
  <c r="E722" i="14"/>
  <c r="G620" i="14"/>
  <c r="H586" i="14"/>
  <c r="E586" i="14"/>
  <c r="F552" i="14"/>
  <c r="E552" i="14"/>
  <c r="E518" i="14"/>
  <c r="E484" i="14"/>
  <c r="H450" i="14"/>
  <c r="E416" i="14"/>
  <c r="G348" i="14"/>
  <c r="F348" i="14"/>
  <c r="E382" i="14"/>
  <c r="E314" i="14"/>
  <c r="H280" i="14"/>
  <c r="H246" i="14"/>
  <c r="E246" i="14"/>
  <c r="E212" i="14"/>
  <c r="F178" i="14"/>
  <c r="E178" i="14"/>
  <c r="E144" i="14"/>
  <c r="G75" i="14"/>
  <c r="E40" i="14"/>
  <c r="F5" i="14"/>
  <c r="A994" i="14"/>
  <c r="A991" i="14" s="1"/>
  <c r="A960" i="14"/>
  <c r="A957" i="14" s="1"/>
  <c r="A926" i="14"/>
  <c r="A923" i="14" s="1"/>
  <c r="A892" i="14"/>
  <c r="A889" i="14" s="1"/>
  <c r="A858" i="14"/>
  <c r="A855" i="14" s="1"/>
  <c r="A824" i="14"/>
  <c r="A821" i="14" s="1"/>
  <c r="A790" i="14"/>
  <c r="A787" i="14" s="1"/>
  <c r="A756" i="14"/>
  <c r="A753" i="14" s="1"/>
  <c r="A722" i="14"/>
  <c r="A719" i="14" s="1"/>
  <c r="A688" i="14"/>
  <c r="A685" i="14" s="1"/>
  <c r="A654" i="14"/>
  <c r="A651" i="14" s="1"/>
  <c r="A620" i="14"/>
  <c r="A617" i="14" s="1"/>
  <c r="A586" i="14"/>
  <c r="A583" i="14"/>
  <c r="A552" i="14"/>
  <c r="A549" i="14" s="1"/>
  <c r="A518" i="14"/>
  <c r="A515" i="14" s="1"/>
  <c r="A484" i="14"/>
  <c r="A481" i="14" s="1"/>
  <c r="A450" i="14"/>
  <c r="A447" i="14" s="1"/>
  <c r="A416" i="14"/>
  <c r="A413" i="14" s="1"/>
  <c r="A382" i="14"/>
  <c r="A379" i="14" s="1"/>
  <c r="A348" i="14"/>
  <c r="A345" i="14" s="1"/>
  <c r="A314" i="14"/>
  <c r="A311" i="14" s="1"/>
  <c r="A280" i="14"/>
  <c r="A277" i="14" s="1"/>
  <c r="A246" i="14"/>
  <c r="A243" i="14" s="1"/>
  <c r="A212" i="14"/>
  <c r="A209" i="14" s="1"/>
  <c r="A178" i="14"/>
  <c r="A175" i="14" s="1"/>
  <c r="A144" i="14"/>
  <c r="A141" i="14" s="1"/>
  <c r="A110" i="14"/>
  <c r="A107" i="14" s="1"/>
  <c r="A75" i="14"/>
  <c r="A72" i="14" s="1"/>
  <c r="A40" i="14"/>
  <c r="A37" i="14" s="1"/>
  <c r="A5" i="14"/>
  <c r="A2" i="14" s="1"/>
  <c r="I994" i="14"/>
  <c r="H960" i="14"/>
  <c r="H994" i="14"/>
  <c r="D926" i="14"/>
  <c r="D994" i="14"/>
  <c r="F40" i="14"/>
  <c r="E450" i="14"/>
  <c r="C518" i="14"/>
  <c r="B552" i="14"/>
  <c r="E620" i="14"/>
  <c r="E654" i="14"/>
  <c r="E688" i="14"/>
  <c r="E790" i="14"/>
  <c r="H790" i="14"/>
  <c r="F824" i="14"/>
  <c r="E348" i="14"/>
  <c r="E110" i="14"/>
  <c r="E75" i="14"/>
  <c r="D348" i="14"/>
  <c r="A655" i="8"/>
  <c r="A652" i="8" s="1"/>
  <c r="B812" i="8"/>
  <c r="F382" i="14"/>
  <c r="A551" i="8"/>
  <c r="A548" i="8" s="1"/>
  <c r="A343" i="8"/>
  <c r="A340" i="8" s="1"/>
  <c r="C926" i="14"/>
  <c r="A317" i="8"/>
  <c r="A314" i="8" s="1"/>
  <c r="A213" i="8"/>
  <c r="A210" i="8" s="1"/>
  <c r="A760" i="8"/>
  <c r="A757" i="8" s="1"/>
  <c r="A812" i="8"/>
  <c r="A809" i="8" s="1"/>
  <c r="A864" i="8"/>
  <c r="A861" i="8" s="1"/>
  <c r="A109" i="8"/>
  <c r="A106" i="8" s="1"/>
  <c r="F27" i="21"/>
  <c r="E27" i="21"/>
  <c r="E5" i="24"/>
  <c r="F57" i="24"/>
  <c r="G10" i="20"/>
  <c r="G10" i="29" s="1"/>
  <c r="F111" i="31" s="1"/>
  <c r="G12" i="20"/>
  <c r="G12" i="29" s="1"/>
  <c r="F163" i="31" s="1"/>
  <c r="G14" i="20"/>
  <c r="G14" i="29" s="1"/>
  <c r="F215" i="31" s="1"/>
  <c r="G16" i="20"/>
  <c r="G16" i="29" s="1"/>
  <c r="F267" i="31" s="1"/>
  <c r="G18" i="20"/>
  <c r="G18" i="29" s="1"/>
  <c r="F319" i="31" s="1"/>
  <c r="G20" i="20"/>
  <c r="G20" i="29" s="1"/>
  <c r="F371" i="31" s="1"/>
  <c r="G22" i="20"/>
  <c r="G22" i="29" s="1"/>
  <c r="F423" i="31" s="1"/>
  <c r="G24" i="20"/>
  <c r="G24" i="29" s="1"/>
  <c r="F475" i="31" s="1"/>
  <c r="G26" i="20"/>
  <c r="G26" i="29" s="1"/>
  <c r="F527" i="31" s="1"/>
  <c r="G28" i="20"/>
  <c r="G28" i="29" s="1"/>
  <c r="F579" i="31" s="1"/>
  <c r="G30" i="20"/>
  <c r="G30" i="29" s="1"/>
  <c r="F631" i="31" s="1"/>
  <c r="G32" i="20"/>
  <c r="G32" i="29" s="1"/>
  <c r="F683" i="31" s="1"/>
  <c r="G34" i="20"/>
  <c r="G34" i="29" s="1"/>
  <c r="F735" i="31" s="1"/>
  <c r="F5" i="24"/>
  <c r="H382" i="14" l="1"/>
  <c r="N34" i="1"/>
  <c r="C34" i="1"/>
  <c r="K34" i="1"/>
  <c r="T34" i="1"/>
  <c r="AA34" i="1"/>
  <c r="AI34" i="1"/>
  <c r="AL34" i="1"/>
  <c r="E34" i="1"/>
  <c r="U34" i="1"/>
  <c r="C33" i="1"/>
  <c r="G33" i="1"/>
  <c r="C707" i="8" s="1"/>
  <c r="AD33" i="1"/>
  <c r="H33" i="1"/>
  <c r="R33" i="1"/>
  <c r="S33" i="1"/>
  <c r="G707" i="8" s="1"/>
  <c r="AF33" i="1"/>
  <c r="E9" i="3"/>
  <c r="D213" i="14" s="1"/>
  <c r="C17" i="3"/>
  <c r="B485" i="14" s="1"/>
  <c r="F25" i="3"/>
  <c r="E757" i="14" s="1"/>
  <c r="G21" i="3"/>
  <c r="F621" i="14" s="1"/>
  <c r="G31" i="3"/>
  <c r="F961" i="14" s="1"/>
  <c r="G16" i="3"/>
  <c r="F451" i="14" s="1"/>
  <c r="M12" i="5"/>
  <c r="E12" i="5"/>
  <c r="A603" i="24"/>
  <c r="A600" i="24" s="1"/>
  <c r="H12" i="5"/>
  <c r="A629" i="24"/>
  <c r="A626" i="24" s="1"/>
  <c r="U30" i="1"/>
  <c r="E30" i="1"/>
  <c r="AJ30" i="1"/>
  <c r="B30" i="17"/>
  <c r="A24" i="5"/>
  <c r="Q24" i="5" s="1"/>
  <c r="L526" i="8" s="1"/>
  <c r="C26" i="1"/>
  <c r="F26" i="1"/>
  <c r="I26" i="1"/>
  <c r="L26" i="1"/>
  <c r="O26" i="1"/>
  <c r="R26" i="1"/>
  <c r="U26" i="1"/>
  <c r="X26" i="1"/>
  <c r="AA26" i="1"/>
  <c r="AD26" i="1"/>
  <c r="AG26" i="1"/>
  <c r="AJ26" i="1"/>
  <c r="AM26" i="1"/>
  <c r="B26" i="17"/>
  <c r="B26" i="1"/>
  <c r="D26" i="1"/>
  <c r="B525" i="8" s="1"/>
  <c r="E26" i="1"/>
  <c r="H26" i="1"/>
  <c r="J26" i="1"/>
  <c r="D525" i="8" s="1"/>
  <c r="M26" i="1"/>
  <c r="E525" i="8" s="1"/>
  <c r="N26" i="1"/>
  <c r="Q26" i="1"/>
  <c r="T26" i="1"/>
  <c r="V26" i="1"/>
  <c r="H525" i="8" s="1"/>
  <c r="Y26" i="1"/>
  <c r="I525" i="8" s="1"/>
  <c r="AC26" i="1"/>
  <c r="AF26" i="1"/>
  <c r="AH26" i="1"/>
  <c r="L525" i="8" s="1"/>
  <c r="AL26" i="1"/>
  <c r="A525" i="8"/>
  <c r="A522" i="8" s="1"/>
  <c r="A23" i="6"/>
  <c r="G26" i="1"/>
  <c r="C525" i="8" s="1"/>
  <c r="K26" i="1"/>
  <c r="P26" i="1"/>
  <c r="F525" i="8" s="1"/>
  <c r="S26" i="1"/>
  <c r="G525" i="8" s="1"/>
  <c r="W26" i="1"/>
  <c r="Z26" i="1"/>
  <c r="AB26" i="1"/>
  <c r="J525" i="8" s="1"/>
  <c r="AE26" i="1"/>
  <c r="K525" i="8" s="1"/>
  <c r="AI26" i="1"/>
  <c r="AK26" i="1"/>
  <c r="M525" i="8" s="1"/>
  <c r="AN26" i="1"/>
  <c r="N525" i="8" s="1"/>
  <c r="AL23" i="1"/>
  <c r="Y23" i="1"/>
  <c r="I447" i="8" s="1"/>
  <c r="J23" i="1"/>
  <c r="D447" i="8" s="1"/>
  <c r="A395" i="8"/>
  <c r="A392" i="8" s="1"/>
  <c r="X21" i="1"/>
  <c r="I21" i="1"/>
  <c r="I15" i="3"/>
  <c r="H417" i="14" s="1"/>
  <c r="A14" i="6"/>
  <c r="Q17" i="1"/>
  <c r="E17" i="1"/>
  <c r="U17" i="1"/>
  <c r="AK17" i="1"/>
  <c r="A15" i="5"/>
  <c r="AG17" i="1"/>
  <c r="R6" i="1"/>
  <c r="A5" i="24"/>
  <c r="A2" i="24" s="1"/>
  <c r="N12" i="5"/>
  <c r="A421" i="24"/>
  <c r="A418" i="24" s="1"/>
  <c r="A733" i="24"/>
  <c r="A730" i="24" s="1"/>
  <c r="C4" i="3"/>
  <c r="B41" i="14" s="1"/>
  <c r="D32" i="3"/>
  <c r="C995" i="14" s="1"/>
  <c r="E12" i="3"/>
  <c r="D315" i="14" s="1"/>
  <c r="E32" i="3"/>
  <c r="D995" i="14" s="1"/>
  <c r="G28" i="3"/>
  <c r="F859" i="14" s="1"/>
  <c r="G20" i="3"/>
  <c r="F587" i="14" s="1"/>
  <c r="G10" i="3"/>
  <c r="F247" i="14" s="1"/>
  <c r="H32" i="3"/>
  <c r="G995" i="14" s="1"/>
  <c r="C37" i="3"/>
  <c r="B1165" i="14" s="1"/>
  <c r="I37" i="3"/>
  <c r="H1165" i="14" s="1"/>
  <c r="K12" i="5"/>
  <c r="J12" i="5"/>
  <c r="G12" i="5"/>
  <c r="F12" i="5"/>
  <c r="C12" i="5"/>
  <c r="J35" i="3"/>
  <c r="I1097" i="14" s="1"/>
  <c r="A421" i="8"/>
  <c r="A418" i="8" s="1"/>
  <c r="V7" i="1"/>
  <c r="H31" i="8" s="1"/>
  <c r="AL10" i="1"/>
  <c r="AF10" i="1"/>
  <c r="Z10" i="1"/>
  <c r="T10" i="1"/>
  <c r="N10" i="1"/>
  <c r="H10" i="1"/>
  <c r="B10" i="1"/>
  <c r="W13" i="1"/>
  <c r="A10" i="6"/>
  <c r="Q15" i="1"/>
  <c r="AI21" i="1"/>
  <c r="AA21" i="1"/>
  <c r="R21" i="1"/>
  <c r="K21" i="1"/>
  <c r="C21" i="1"/>
  <c r="AM22" i="1"/>
  <c r="AI22" i="1"/>
  <c r="AE22" i="1"/>
  <c r="K421" i="8" s="1"/>
  <c r="AA22" i="1"/>
  <c r="W22" i="1"/>
  <c r="S22" i="1"/>
  <c r="G421" i="8" s="1"/>
  <c r="O22" i="1"/>
  <c r="K22" i="1"/>
  <c r="G22" i="1"/>
  <c r="C421" i="8" s="1"/>
  <c r="C22" i="1"/>
  <c r="A395" i="24"/>
  <c r="A392" i="24" s="1"/>
  <c r="A20" i="7"/>
  <c r="A21" i="7"/>
  <c r="N21" i="7" s="1"/>
  <c r="O22" i="22" s="1"/>
  <c r="S423" i="24" s="1"/>
  <c r="C25" i="3"/>
  <c r="B757" i="14" s="1"/>
  <c r="D13" i="3"/>
  <c r="C349" i="14" s="1"/>
  <c r="H17" i="3"/>
  <c r="G485" i="14" s="1"/>
  <c r="A603" i="8"/>
  <c r="A600" i="8" s="1"/>
  <c r="A499" i="8"/>
  <c r="A496" i="8" s="1"/>
  <c r="B33" i="17"/>
  <c r="B33" i="20" s="1"/>
  <c r="B21" i="17"/>
  <c r="B21" i="20" s="1"/>
  <c r="B10" i="17"/>
  <c r="AD7" i="1"/>
  <c r="AM10" i="1"/>
  <c r="AG10" i="1"/>
  <c r="AA10" i="1"/>
  <c r="U10" i="1"/>
  <c r="O10" i="1"/>
  <c r="I10" i="1"/>
  <c r="C10" i="1"/>
  <c r="AC13" i="1"/>
  <c r="E13" i="1"/>
  <c r="W15" i="1"/>
  <c r="A12" i="6"/>
  <c r="Y17" i="1"/>
  <c r="I17" i="1"/>
  <c r="AJ21" i="1"/>
  <c r="AC21" i="1"/>
  <c r="U21" i="1"/>
  <c r="L21" i="1"/>
  <c r="E21" i="1"/>
  <c r="AN22" i="1"/>
  <c r="N421" i="8" s="1"/>
  <c r="AJ22" i="1"/>
  <c r="AF22" i="1"/>
  <c r="AB22" i="1"/>
  <c r="J421" i="8" s="1"/>
  <c r="X22" i="1"/>
  <c r="T22" i="1"/>
  <c r="P22" i="1"/>
  <c r="F421" i="8" s="1"/>
  <c r="L22" i="1"/>
  <c r="H22" i="1"/>
  <c r="D22" i="1"/>
  <c r="B421" i="8" s="1"/>
  <c r="AM25" i="1"/>
  <c r="AI25" i="1"/>
  <c r="AE25" i="1"/>
  <c r="K499" i="8" s="1"/>
  <c r="AA25" i="1"/>
  <c r="W25" i="1"/>
  <c r="S25" i="1"/>
  <c r="G499" i="8" s="1"/>
  <c r="O25" i="1"/>
  <c r="K25" i="1"/>
  <c r="G25" i="1"/>
  <c r="C499" i="8" s="1"/>
  <c r="C25" i="1"/>
  <c r="AJ27" i="1"/>
  <c r="AD27" i="1"/>
  <c r="Y27" i="1"/>
  <c r="I551" i="8" s="1"/>
  <c r="S27" i="1"/>
  <c r="G551" i="8" s="1"/>
  <c r="M27" i="1"/>
  <c r="E551" i="8" s="1"/>
  <c r="G27" i="1"/>
  <c r="C551" i="8" s="1"/>
  <c r="A25" i="5"/>
  <c r="L25" i="5" s="1"/>
  <c r="AD29" i="1"/>
  <c r="AJ31" i="1"/>
  <c r="AC31" i="1"/>
  <c r="U31" i="1"/>
  <c r="L31" i="1"/>
  <c r="E31" i="1"/>
  <c r="AK33" i="1"/>
  <c r="M707" i="8" s="1"/>
  <c r="X33" i="1"/>
  <c r="L33" i="1"/>
  <c r="B33" i="1"/>
  <c r="A499" i="24"/>
  <c r="A496" i="24" s="1"/>
  <c r="A24" i="7"/>
  <c r="C9" i="3"/>
  <c r="B213" i="14" s="1"/>
  <c r="D5" i="3"/>
  <c r="C76" i="14" s="1"/>
  <c r="E13" i="3"/>
  <c r="D349" i="14" s="1"/>
  <c r="B31" i="20"/>
  <c r="B27" i="17"/>
  <c r="B22" i="17"/>
  <c r="AL7" i="1"/>
  <c r="F7" i="1"/>
  <c r="AH9" i="1"/>
  <c r="L83" i="8" s="1"/>
  <c r="V9" i="1"/>
  <c r="H83" i="8" s="1"/>
  <c r="C9" i="1"/>
  <c r="AI10" i="1"/>
  <c r="AC10" i="1"/>
  <c r="W10" i="1"/>
  <c r="Q10" i="1"/>
  <c r="K10" i="1"/>
  <c r="E10" i="1"/>
  <c r="AI13" i="1"/>
  <c r="K13" i="1"/>
  <c r="AN14" i="1"/>
  <c r="N213" i="8" s="1"/>
  <c r="AH14" i="1"/>
  <c r="L213" i="8" s="1"/>
  <c r="AB14" i="1"/>
  <c r="J213" i="8" s="1"/>
  <c r="V14" i="1"/>
  <c r="H213" i="8" s="1"/>
  <c r="P14" i="1"/>
  <c r="F213" i="8" s="1"/>
  <c r="J14" i="1"/>
  <c r="D213" i="8" s="1"/>
  <c r="D14" i="1"/>
  <c r="B213" i="8" s="1"/>
  <c r="AC15" i="1"/>
  <c r="E15" i="1"/>
  <c r="AC17" i="1"/>
  <c r="M17" i="1"/>
  <c r="AM21" i="1"/>
  <c r="AD21" i="1"/>
  <c r="W21" i="1"/>
  <c r="O21" i="1"/>
  <c r="F21" i="1"/>
  <c r="AK22" i="1"/>
  <c r="M421" i="8" s="1"/>
  <c r="AG22" i="1"/>
  <c r="AC22" i="1"/>
  <c r="Y22" i="1"/>
  <c r="I421" i="8" s="1"/>
  <c r="U22" i="1"/>
  <c r="Q22" i="1"/>
  <c r="M22" i="1"/>
  <c r="E421" i="8" s="1"/>
  <c r="I22" i="1"/>
  <c r="E22" i="1"/>
  <c r="S23" i="1"/>
  <c r="G447" i="8" s="1"/>
  <c r="AN25" i="1"/>
  <c r="N499" i="8" s="1"/>
  <c r="AJ25" i="1"/>
  <c r="AF25" i="1"/>
  <c r="AB25" i="1"/>
  <c r="J499" i="8" s="1"/>
  <c r="X25" i="1"/>
  <c r="T25" i="1"/>
  <c r="P25" i="1"/>
  <c r="F499" i="8" s="1"/>
  <c r="L25" i="1"/>
  <c r="H25" i="1"/>
  <c r="AK27" i="1"/>
  <c r="M551" i="8" s="1"/>
  <c r="AE27" i="1"/>
  <c r="K551" i="8" s="1"/>
  <c r="U27" i="1"/>
  <c r="O27" i="1"/>
  <c r="I27" i="1"/>
  <c r="AH29" i="1"/>
  <c r="L603" i="8" s="1"/>
  <c r="R29" i="1"/>
  <c r="A27" i="5"/>
  <c r="AM31" i="1"/>
  <c r="AD31" i="1"/>
  <c r="W31" i="1"/>
  <c r="O31" i="1"/>
  <c r="F31" i="1"/>
  <c r="AL33" i="1"/>
  <c r="Y33" i="1"/>
  <c r="N33" i="1"/>
  <c r="AC34" i="1"/>
  <c r="B6" i="1"/>
  <c r="D29" i="3"/>
  <c r="C893" i="14" s="1"/>
  <c r="D9" i="3"/>
  <c r="C213" i="14" s="1"/>
  <c r="E19" i="3"/>
  <c r="D553" i="14" s="1"/>
  <c r="E5" i="3"/>
  <c r="D76" i="14" s="1"/>
  <c r="F17" i="3"/>
  <c r="E485" i="14" s="1"/>
  <c r="H25" i="3"/>
  <c r="G757" i="14" s="1"/>
  <c r="H9" i="3"/>
  <c r="G213" i="14" s="1"/>
  <c r="I5" i="3"/>
  <c r="H76" i="14" s="1"/>
  <c r="F35" i="3"/>
  <c r="E1097" i="14" s="1"/>
  <c r="C35" i="3"/>
  <c r="B1097" i="14" s="1"/>
  <c r="I25" i="3"/>
  <c r="H757" i="14" s="1"/>
  <c r="C38" i="1"/>
  <c r="L38" i="1"/>
  <c r="R38" i="1"/>
  <c r="X38" i="1"/>
  <c r="Y38" i="1" s="1"/>
  <c r="I838" i="8" s="1"/>
  <c r="D38" i="1"/>
  <c r="B838" i="8" s="1"/>
  <c r="P38" i="1"/>
  <c r="F838" i="8" s="1"/>
  <c r="AD38" i="1"/>
  <c r="AH38" i="1"/>
  <c r="AL38" i="1"/>
  <c r="E38" i="1"/>
  <c r="Z38" i="1"/>
  <c r="AE38" i="1"/>
  <c r="K838" i="8" s="1"/>
  <c r="B38" i="1"/>
  <c r="K38" i="1"/>
  <c r="Q38" i="1"/>
  <c r="W38" i="1"/>
  <c r="A36" i="5"/>
  <c r="L36" i="5" s="1"/>
  <c r="J38" i="1"/>
  <c r="D838" i="8" s="1"/>
  <c r="AC38" i="1"/>
  <c r="AG38" i="1"/>
  <c r="AK38" i="1"/>
  <c r="M838" i="8" s="1"/>
  <c r="B38" i="17"/>
  <c r="A838" i="8"/>
  <c r="A835" i="8" s="1"/>
  <c r="N38" i="1"/>
  <c r="H38" i="1"/>
  <c r="AI38" i="1"/>
  <c r="A37" i="7"/>
  <c r="A838" i="24"/>
  <c r="A835" i="24" s="1"/>
  <c r="F38" i="1"/>
  <c r="G38" i="1" s="1"/>
  <c r="C838" i="8" s="1"/>
  <c r="O38" i="1"/>
  <c r="U38" i="1"/>
  <c r="V38" i="1" s="1"/>
  <c r="AA38" i="1"/>
  <c r="I38" i="1"/>
  <c r="AB38" i="1"/>
  <c r="AF38" i="1"/>
  <c r="AJ38" i="1"/>
  <c r="AN38" i="1"/>
  <c r="N838" i="8" s="1"/>
  <c r="T38" i="1"/>
  <c r="S38" i="1"/>
  <c r="G838" i="8" s="1"/>
  <c r="AM38" i="1"/>
  <c r="Q16" i="1"/>
  <c r="AI16" i="1"/>
  <c r="K16" i="1"/>
  <c r="AE16" i="1"/>
  <c r="K265" i="8" s="1"/>
  <c r="B16" i="17"/>
  <c r="B16" i="20" s="1"/>
  <c r="B16" i="1"/>
  <c r="U16" i="1"/>
  <c r="G16" i="1"/>
  <c r="C265" i="8" s="1"/>
  <c r="Z16" i="1"/>
  <c r="A265" i="8"/>
  <c r="A262" i="8" s="1"/>
  <c r="A890" i="8"/>
  <c r="A887" i="8" s="1"/>
  <c r="A291" i="8"/>
  <c r="A288" i="8" s="1"/>
  <c r="B19" i="17"/>
  <c r="B19" i="20" s="1"/>
  <c r="B15" i="17"/>
  <c r="B15" i="22" s="1"/>
  <c r="AM7" i="1"/>
  <c r="AE7" i="1"/>
  <c r="W7" i="1"/>
  <c r="O7" i="1"/>
  <c r="G7" i="1"/>
  <c r="AL8" i="1"/>
  <c r="S9" i="1"/>
  <c r="G83" i="8" s="1"/>
  <c r="N9" i="1"/>
  <c r="I9" i="1"/>
  <c r="E9" i="1"/>
  <c r="A6" i="6"/>
  <c r="AM12" i="1"/>
  <c r="AA12" i="1"/>
  <c r="O12" i="1"/>
  <c r="C12" i="1"/>
  <c r="AJ13" i="1"/>
  <c r="AD13" i="1"/>
  <c r="X13" i="1"/>
  <c r="R13" i="1"/>
  <c r="L13" i="1"/>
  <c r="F13" i="1"/>
  <c r="A11" i="5"/>
  <c r="AJ15" i="1"/>
  <c r="AD15" i="1"/>
  <c r="X15" i="1"/>
  <c r="R15" i="1"/>
  <c r="L15" i="1"/>
  <c r="F15" i="1"/>
  <c r="A13" i="5"/>
  <c r="AL17" i="1"/>
  <c r="AH17" i="1"/>
  <c r="L291" i="8" s="1"/>
  <c r="AD17" i="1"/>
  <c r="Z17" i="1"/>
  <c r="V17" i="1"/>
  <c r="R17" i="1"/>
  <c r="N17" i="1"/>
  <c r="J17" i="1"/>
  <c r="F17" i="1"/>
  <c r="B17" i="1"/>
  <c r="K19" i="1"/>
  <c r="AN23" i="1"/>
  <c r="N447" i="8" s="1"/>
  <c r="AI23" i="1"/>
  <c r="AC23" i="1"/>
  <c r="T23" i="1"/>
  <c r="P23" i="1"/>
  <c r="F447" i="8" s="1"/>
  <c r="K23" i="1"/>
  <c r="E23" i="1"/>
  <c r="A21" i="5"/>
  <c r="AA30" i="1"/>
  <c r="K30" i="1"/>
  <c r="AM32" i="1"/>
  <c r="AN32" i="1" s="1"/>
  <c r="W32" i="1"/>
  <c r="H32" i="1"/>
  <c r="Z36" i="1"/>
  <c r="Q36" i="1"/>
  <c r="F36" i="1"/>
  <c r="AM39" i="1"/>
  <c r="AF39" i="1"/>
  <c r="X39" i="1"/>
  <c r="O39" i="1"/>
  <c r="H39" i="1"/>
  <c r="A37" i="5"/>
  <c r="AE40" i="1"/>
  <c r="K890" i="8" s="1"/>
  <c r="A83" i="24"/>
  <c r="A80" i="24" s="1"/>
  <c r="A187" i="24"/>
  <c r="A184" i="24" s="1"/>
  <c r="A12" i="7"/>
  <c r="A22" i="7"/>
  <c r="N22" i="7" s="1"/>
  <c r="O23" i="22" s="1"/>
  <c r="S449" i="24" s="1"/>
  <c r="N40" i="1"/>
  <c r="AG40" i="1"/>
  <c r="C31" i="3"/>
  <c r="B961" i="14" s="1"/>
  <c r="C19" i="3"/>
  <c r="B553" i="14" s="1"/>
  <c r="C10" i="3"/>
  <c r="B247" i="14" s="1"/>
  <c r="D31" i="3"/>
  <c r="C961" i="14" s="1"/>
  <c r="D21" i="3"/>
  <c r="C621" i="14" s="1"/>
  <c r="E31" i="3"/>
  <c r="D961" i="14" s="1"/>
  <c r="E21" i="3"/>
  <c r="D621" i="14" s="1"/>
  <c r="F31" i="3"/>
  <c r="E961" i="14" s="1"/>
  <c r="F19" i="3"/>
  <c r="E553" i="14" s="1"/>
  <c r="F32" i="3"/>
  <c r="E995" i="14" s="1"/>
  <c r="G23" i="3"/>
  <c r="F689" i="14" s="1"/>
  <c r="G17" i="3"/>
  <c r="F485" i="14" s="1"/>
  <c r="G32" i="3"/>
  <c r="F995" i="14" s="1"/>
  <c r="H23" i="3"/>
  <c r="G689" i="14" s="1"/>
  <c r="I27" i="3"/>
  <c r="H825" i="14" s="1"/>
  <c r="I17" i="3"/>
  <c r="H485" i="14" s="1"/>
  <c r="I32" i="3"/>
  <c r="H995" i="14" s="1"/>
  <c r="E33" i="3"/>
  <c r="D1029" i="14" s="1"/>
  <c r="J33" i="3"/>
  <c r="I1029" i="14" s="1"/>
  <c r="G35" i="3"/>
  <c r="F1097" i="14" s="1"/>
  <c r="A36" i="6"/>
  <c r="A83" i="8"/>
  <c r="A80" i="8" s="1"/>
  <c r="A187" i="8"/>
  <c r="A184" i="8" s="1"/>
  <c r="A447" i="8"/>
  <c r="A444" i="8" s="1"/>
  <c r="B32" i="17"/>
  <c r="AH7" i="1"/>
  <c r="Z7" i="1"/>
  <c r="R7" i="1"/>
  <c r="J7" i="1"/>
  <c r="B7" i="1"/>
  <c r="F8" i="1"/>
  <c r="AL9" i="1"/>
  <c r="AI9" i="1"/>
  <c r="AF9" i="1"/>
  <c r="AC9" i="1"/>
  <c r="Z9" i="1"/>
  <c r="W9" i="1"/>
  <c r="T9" i="1"/>
  <c r="O9" i="1"/>
  <c r="J9" i="1"/>
  <c r="D83" i="8" s="1"/>
  <c r="F9" i="1"/>
  <c r="A7" i="5"/>
  <c r="AF12" i="1"/>
  <c r="T12" i="1"/>
  <c r="H12" i="1"/>
  <c r="AL13" i="1"/>
  <c r="AF13" i="1"/>
  <c r="Z13" i="1"/>
  <c r="T13" i="1"/>
  <c r="N13" i="1"/>
  <c r="H13" i="1"/>
  <c r="B13" i="1"/>
  <c r="AL15" i="1"/>
  <c r="AF15" i="1"/>
  <c r="Z15" i="1"/>
  <c r="T15" i="1"/>
  <c r="N15" i="1"/>
  <c r="H15" i="1"/>
  <c r="B15" i="1"/>
  <c r="AM17" i="1"/>
  <c r="AI17" i="1"/>
  <c r="AE17" i="1"/>
  <c r="AA17" i="1"/>
  <c r="W17" i="1"/>
  <c r="S17" i="1"/>
  <c r="O17" i="1"/>
  <c r="K17" i="1"/>
  <c r="G17" i="1"/>
  <c r="C291" i="8" s="1"/>
  <c r="C17" i="1"/>
  <c r="T19" i="1"/>
  <c r="AK23" i="1"/>
  <c r="M447" i="8" s="1"/>
  <c r="AE23" i="1"/>
  <c r="K447" i="8" s="1"/>
  <c r="Z23" i="1"/>
  <c r="V23" i="1"/>
  <c r="H447" i="8" s="1"/>
  <c r="M23" i="1"/>
  <c r="E447" i="8" s="1"/>
  <c r="G23" i="1"/>
  <c r="C447" i="8" s="1"/>
  <c r="B23" i="1"/>
  <c r="AC30" i="1"/>
  <c r="L30" i="1"/>
  <c r="X32" i="1"/>
  <c r="Y32" i="1" s="1"/>
  <c r="I681" i="8" s="1"/>
  <c r="K32" i="1"/>
  <c r="AL36" i="1"/>
  <c r="AC36" i="1"/>
  <c r="R36" i="1"/>
  <c r="I36" i="1"/>
  <c r="A34" i="5"/>
  <c r="AG39" i="1"/>
  <c r="Z39" i="1"/>
  <c r="R39" i="1"/>
  <c r="I39" i="1"/>
  <c r="B39" i="1"/>
  <c r="AK40" i="1"/>
  <c r="M890" i="8" s="1"/>
  <c r="A864" i="24"/>
  <c r="A861" i="24" s="1"/>
  <c r="A38" i="7"/>
  <c r="K38" i="7" s="1"/>
  <c r="L39" i="22" s="1"/>
  <c r="M866" i="24" s="1"/>
  <c r="H40" i="1"/>
  <c r="W40" i="1"/>
  <c r="C23" i="3"/>
  <c r="B689" i="14" s="1"/>
  <c r="D23" i="3"/>
  <c r="C689" i="14" s="1"/>
  <c r="E23" i="3"/>
  <c r="D689" i="14" s="1"/>
  <c r="F23" i="3"/>
  <c r="E689" i="14" s="1"/>
  <c r="F11" i="3"/>
  <c r="E281" i="14" s="1"/>
  <c r="G27" i="3"/>
  <c r="F825" i="14" s="1"/>
  <c r="G19" i="3"/>
  <c r="F553" i="14" s="1"/>
  <c r="H15" i="3"/>
  <c r="G417" i="14" s="1"/>
  <c r="I31" i="3"/>
  <c r="H961" i="14" s="1"/>
  <c r="I19" i="3"/>
  <c r="H553" i="14" s="1"/>
  <c r="C33" i="3"/>
  <c r="B1029" i="14" s="1"/>
  <c r="I33" i="3"/>
  <c r="H1029" i="14" s="1"/>
  <c r="A239" i="8"/>
  <c r="A236" i="8" s="1"/>
  <c r="B39" i="17"/>
  <c r="B17" i="17"/>
  <c r="B17" i="20" s="1"/>
  <c r="B13" i="17"/>
  <c r="B13" i="20" s="1"/>
  <c r="B7" i="17"/>
  <c r="B7" i="22" s="1"/>
  <c r="AI7" i="1"/>
  <c r="AA7" i="1"/>
  <c r="S7" i="1"/>
  <c r="K7" i="1"/>
  <c r="AM9" i="1"/>
  <c r="AJ9" i="1"/>
  <c r="AG9" i="1"/>
  <c r="AD9" i="1"/>
  <c r="AA9" i="1"/>
  <c r="X9" i="1"/>
  <c r="U9" i="1"/>
  <c r="Q9" i="1"/>
  <c r="K9" i="1"/>
  <c r="G9" i="1"/>
  <c r="C83" i="8" s="1"/>
  <c r="B9" i="1"/>
  <c r="AG12" i="1"/>
  <c r="U12" i="1"/>
  <c r="AM13" i="1"/>
  <c r="AG13" i="1"/>
  <c r="AA13" i="1"/>
  <c r="U13" i="1"/>
  <c r="O13" i="1"/>
  <c r="I13" i="1"/>
  <c r="AM15" i="1"/>
  <c r="AG15" i="1"/>
  <c r="AA15" i="1"/>
  <c r="U15" i="1"/>
  <c r="O15" i="1"/>
  <c r="I15" i="1"/>
  <c r="AN17" i="1"/>
  <c r="N15" i="5" s="1"/>
  <c r="AJ17" i="1"/>
  <c r="AF17" i="1"/>
  <c r="AB17" i="1"/>
  <c r="J291" i="8" s="1"/>
  <c r="X17" i="1"/>
  <c r="T17" i="1"/>
  <c r="P17" i="1"/>
  <c r="L17" i="1"/>
  <c r="H17" i="1"/>
  <c r="D17" i="1"/>
  <c r="AF23" i="1"/>
  <c r="AB23" i="1"/>
  <c r="J447" i="8" s="1"/>
  <c r="W23" i="1"/>
  <c r="Q23" i="1"/>
  <c r="H23" i="1"/>
  <c r="J25" i="5"/>
  <c r="AI30" i="1"/>
  <c r="R30" i="1"/>
  <c r="C30" i="1"/>
  <c r="AD32" i="1"/>
  <c r="AE32" i="1" s="1"/>
  <c r="K681" i="8" s="1"/>
  <c r="O32" i="1"/>
  <c r="P32" i="1" s="1"/>
  <c r="F681" i="8" s="1"/>
  <c r="B32" i="1"/>
  <c r="AD36" i="1"/>
  <c r="U36" i="1"/>
  <c r="I35" i="5"/>
  <c r="AJ39" i="1"/>
  <c r="AA39" i="1"/>
  <c r="T39" i="1"/>
  <c r="L39" i="1"/>
  <c r="D40" i="1"/>
  <c r="B890" i="8" s="1"/>
  <c r="I40" i="1"/>
  <c r="C15" i="3"/>
  <c r="B417" i="14" s="1"/>
  <c r="D27" i="3"/>
  <c r="C825" i="14" s="1"/>
  <c r="D15" i="3"/>
  <c r="C417" i="14" s="1"/>
  <c r="E27" i="3"/>
  <c r="D825" i="14" s="1"/>
  <c r="E15" i="3"/>
  <c r="D417" i="14" s="1"/>
  <c r="F15" i="3"/>
  <c r="E417" i="14" s="1"/>
  <c r="G15" i="3"/>
  <c r="F417" i="14" s="1"/>
  <c r="H27" i="3"/>
  <c r="G825" i="14" s="1"/>
  <c r="I23" i="3"/>
  <c r="H689" i="14" s="1"/>
  <c r="G33" i="3"/>
  <c r="F1029" i="14" s="1"/>
  <c r="B15" i="20"/>
  <c r="B23" i="20"/>
  <c r="B37" i="22"/>
  <c r="B21" i="22"/>
  <c r="X39" i="20"/>
  <c r="X39" i="29" s="1"/>
  <c r="N27" i="30"/>
  <c r="N28" i="30"/>
  <c r="N30" i="30"/>
  <c r="N29" i="30"/>
  <c r="M28" i="30"/>
  <c r="M30" i="30"/>
  <c r="M27" i="30"/>
  <c r="M29" i="30"/>
  <c r="L30" i="30"/>
  <c r="H6" i="30"/>
  <c r="L28" i="30"/>
  <c r="H5" i="30"/>
  <c r="L27" i="30"/>
  <c r="H8" i="30"/>
  <c r="H7" i="30"/>
  <c r="L29" i="30"/>
  <c r="K30" i="30"/>
  <c r="K28" i="30"/>
  <c r="K27" i="30"/>
  <c r="K29" i="30"/>
  <c r="J28" i="30"/>
  <c r="J27" i="30"/>
  <c r="J30" i="30"/>
  <c r="J29" i="30"/>
  <c r="I27" i="30"/>
  <c r="I30" i="30"/>
  <c r="I28" i="30"/>
  <c r="I29" i="30"/>
  <c r="H28" i="30"/>
  <c r="H27" i="30"/>
  <c r="H30" i="30"/>
  <c r="H29" i="30"/>
  <c r="G28" i="30"/>
  <c r="G27" i="30"/>
  <c r="G30" i="30"/>
  <c r="G29" i="30"/>
  <c r="F28" i="30"/>
  <c r="F27" i="30"/>
  <c r="F30" i="30"/>
  <c r="V9" i="20"/>
  <c r="B84" i="24" s="1"/>
  <c r="F29" i="30"/>
  <c r="E6" i="30"/>
  <c r="E28" i="30"/>
  <c r="E5" i="30"/>
  <c r="E27" i="30"/>
  <c r="E8" i="30"/>
  <c r="E30" i="30"/>
  <c r="E7" i="30"/>
  <c r="E29" i="30"/>
  <c r="D27" i="30"/>
  <c r="D30" i="30"/>
  <c r="D28" i="30"/>
  <c r="D29" i="30"/>
  <c r="C27" i="30"/>
  <c r="C30" i="30"/>
  <c r="V40" i="20"/>
  <c r="B891" i="24" s="1"/>
  <c r="C29" i="30"/>
  <c r="V19" i="20"/>
  <c r="B344" i="24" s="1"/>
  <c r="C28" i="30"/>
  <c r="V34" i="20"/>
  <c r="I348" i="14"/>
  <c r="B354" i="14" s="1"/>
  <c r="I20" i="16"/>
  <c r="G20" i="16"/>
  <c r="G1062" i="14"/>
  <c r="B1068" i="14" s="1"/>
  <c r="O6" i="1"/>
  <c r="AM6" i="1"/>
  <c r="A4" i="5"/>
  <c r="G4" i="5" s="1"/>
  <c r="K6" i="1"/>
  <c r="M6" i="1" s="1"/>
  <c r="Z6" i="1"/>
  <c r="U6" i="1"/>
  <c r="AB6" i="1"/>
  <c r="J5" i="8" s="1"/>
  <c r="AN6" i="1"/>
  <c r="A5" i="8"/>
  <c r="A2" i="8" s="1"/>
  <c r="I6" i="1"/>
  <c r="Q6" i="1"/>
  <c r="AF6" i="1"/>
  <c r="AJ6" i="1"/>
  <c r="A5" i="7"/>
  <c r="M5" i="7" s="1"/>
  <c r="N6" i="22" s="1"/>
  <c r="R7" i="24" s="1"/>
  <c r="A3" i="6"/>
  <c r="S6" i="1"/>
  <c r="G5" i="8" s="1"/>
  <c r="B6" i="17"/>
  <c r="B6" i="22" s="1"/>
  <c r="F6" i="1"/>
  <c r="AD6" i="1"/>
  <c r="X6" i="1"/>
  <c r="B32" i="22"/>
  <c r="B32" i="20"/>
  <c r="B28" i="26"/>
  <c r="A577" i="31" s="1"/>
  <c r="A574" i="31" s="1"/>
  <c r="A25" i="6"/>
  <c r="G25" i="6" s="1"/>
  <c r="D28" i="1"/>
  <c r="H28" i="1"/>
  <c r="L28" i="1"/>
  <c r="M28" i="1" s="1"/>
  <c r="E577" i="8" s="1"/>
  <c r="Q28" i="1"/>
  <c r="U28" i="1"/>
  <c r="Z28" i="1"/>
  <c r="AD28" i="1"/>
  <c r="AH28" i="1"/>
  <c r="AM28" i="1"/>
  <c r="A577" i="24"/>
  <c r="A574" i="24" s="1"/>
  <c r="E28" i="1"/>
  <c r="J28" i="1"/>
  <c r="P28" i="1"/>
  <c r="V28" i="1"/>
  <c r="H577" i="8" s="1"/>
  <c r="AB28" i="1"/>
  <c r="AG28" i="1"/>
  <c r="AN28" i="1"/>
  <c r="G28" i="1"/>
  <c r="S28" i="1"/>
  <c r="G577" i="8" s="1"/>
  <c r="AE28" i="1"/>
  <c r="F28" i="1"/>
  <c r="R28" i="1"/>
  <c r="W28" i="1"/>
  <c r="C28" i="1"/>
  <c r="I28" i="1"/>
  <c r="O28" i="1"/>
  <c r="T28" i="1"/>
  <c r="AA28" i="1"/>
  <c r="AF28" i="1"/>
  <c r="AL28" i="1"/>
  <c r="B28" i="17"/>
  <c r="B28" i="1"/>
  <c r="N28" i="1"/>
  <c r="X28" i="1"/>
  <c r="Y28" i="1" s="1"/>
  <c r="AJ28" i="1"/>
  <c r="A27" i="7"/>
  <c r="I27" i="7" s="1"/>
  <c r="J28" i="22" s="1"/>
  <c r="K579" i="24" s="1"/>
  <c r="A26" i="5"/>
  <c r="G26" i="5" s="1"/>
  <c r="K28" i="1"/>
  <c r="AC28" i="1"/>
  <c r="AI28" i="1"/>
  <c r="B24" i="26"/>
  <c r="A473" i="31" s="1"/>
  <c r="A470" i="31" s="1"/>
  <c r="C24" i="1"/>
  <c r="I24" i="1"/>
  <c r="O24" i="1"/>
  <c r="U24" i="1"/>
  <c r="AA24" i="1"/>
  <c r="AG24" i="1"/>
  <c r="AM24" i="1"/>
  <c r="A473" i="24"/>
  <c r="A470" i="24" s="1"/>
  <c r="A21" i="6"/>
  <c r="F24" i="1"/>
  <c r="N24" i="1"/>
  <c r="W24" i="1"/>
  <c r="AD24" i="1"/>
  <c r="AL24" i="1"/>
  <c r="B24" i="1"/>
  <c r="R24" i="1"/>
  <c r="AI24" i="1"/>
  <c r="A23" i="7"/>
  <c r="J23" i="7" s="1"/>
  <c r="H24" i="1"/>
  <c r="AF24" i="1"/>
  <c r="E24" i="1"/>
  <c r="L24" i="1"/>
  <c r="T24" i="1"/>
  <c r="AC24" i="1"/>
  <c r="AJ24" i="1"/>
  <c r="A473" i="8"/>
  <c r="A470" i="8" s="1"/>
  <c r="K24" i="1"/>
  <c r="Z24" i="1"/>
  <c r="A22" i="5"/>
  <c r="Q24" i="1"/>
  <c r="X24" i="1"/>
  <c r="B20" i="26"/>
  <c r="A369" i="31" s="1"/>
  <c r="A366" i="31" s="1"/>
  <c r="B20" i="1"/>
  <c r="F20" i="1"/>
  <c r="J20" i="1"/>
  <c r="N20" i="1"/>
  <c r="R20" i="1"/>
  <c r="V20" i="1"/>
  <c r="Z20" i="1"/>
  <c r="AD20" i="1"/>
  <c r="AH20" i="1"/>
  <c r="L369" i="8" s="1"/>
  <c r="AL20" i="1"/>
  <c r="A17" i="6"/>
  <c r="E20" i="1"/>
  <c r="K20" i="1"/>
  <c r="P20" i="1"/>
  <c r="F369" i="8" s="1"/>
  <c r="U20" i="1"/>
  <c r="AA20" i="1"/>
  <c r="AF20" i="1"/>
  <c r="AK20" i="1"/>
  <c r="C20" i="1"/>
  <c r="M20" i="1"/>
  <c r="X20" i="1"/>
  <c r="AI20" i="1"/>
  <c r="G20" i="1"/>
  <c r="Q20" i="1"/>
  <c r="AB20" i="1"/>
  <c r="AM20" i="1"/>
  <c r="D20" i="1"/>
  <c r="I20" i="1"/>
  <c r="O20" i="1"/>
  <c r="T20" i="1"/>
  <c r="Y20" i="1"/>
  <c r="AE20" i="1"/>
  <c r="AJ20" i="1"/>
  <c r="B20" i="17"/>
  <c r="H20" i="1"/>
  <c r="S20" i="1"/>
  <c r="G369" i="8" s="1"/>
  <c r="AC20" i="1"/>
  <c r="AN20" i="1"/>
  <c r="N369" i="8" s="1"/>
  <c r="A369" i="8"/>
  <c r="A366" i="8" s="1"/>
  <c r="A18" i="5"/>
  <c r="L20" i="1"/>
  <c r="W20" i="1"/>
  <c r="AG20" i="1"/>
  <c r="B35" i="20"/>
  <c r="B35" i="22"/>
  <c r="B40" i="22"/>
  <c r="B40" i="20"/>
  <c r="B24" i="17"/>
  <c r="B27" i="20"/>
  <c r="B27" i="22"/>
  <c r="B19" i="22"/>
  <c r="B11" i="20"/>
  <c r="B11" i="22"/>
  <c r="B16" i="26"/>
  <c r="A265" i="31" s="1"/>
  <c r="A262" i="31" s="1"/>
  <c r="A15" i="7"/>
  <c r="I15" i="7" s="1"/>
  <c r="J16" i="22" s="1"/>
  <c r="K267" i="24" s="1"/>
  <c r="B19" i="26"/>
  <c r="A343" i="31" s="1"/>
  <c r="A340" i="31" s="1"/>
  <c r="A343" i="24"/>
  <c r="A340" i="24" s="1"/>
  <c r="A17" i="5"/>
  <c r="F19" i="1"/>
  <c r="L19" i="1"/>
  <c r="R19" i="1"/>
  <c r="X19" i="1"/>
  <c r="AD19" i="1"/>
  <c r="AJ19" i="1"/>
  <c r="B11" i="26"/>
  <c r="A135" i="31" s="1"/>
  <c r="A132" i="31" s="1"/>
  <c r="B7" i="26"/>
  <c r="A31" i="31" s="1"/>
  <c r="A28" i="31" s="1"/>
  <c r="A6" i="7"/>
  <c r="M6" i="7" s="1"/>
  <c r="N7" i="22" s="1"/>
  <c r="R33" i="24" s="1"/>
  <c r="B30" i="26"/>
  <c r="A629" i="31" s="1"/>
  <c r="A626" i="31" s="1"/>
  <c r="A29" i="7"/>
  <c r="B29" i="7" s="1"/>
  <c r="C30" i="22" s="1"/>
  <c r="B631" i="24" s="1"/>
  <c r="B30" i="1"/>
  <c r="H30" i="1"/>
  <c r="N30" i="1"/>
  <c r="T30" i="1"/>
  <c r="Z30" i="1"/>
  <c r="AF30" i="1"/>
  <c r="AL30" i="1"/>
  <c r="B33" i="26"/>
  <c r="A707" i="31" s="1"/>
  <c r="A704" i="31" s="1"/>
  <c r="A31" i="5"/>
  <c r="I31" i="5" s="1"/>
  <c r="E33" i="1"/>
  <c r="I33" i="1"/>
  <c r="M33" i="1"/>
  <c r="E707" i="8" s="1"/>
  <c r="Q33" i="1"/>
  <c r="U33" i="1"/>
  <c r="V33" i="1" s="1"/>
  <c r="H707" i="8" s="1"/>
  <c r="Z33" i="1"/>
  <c r="AE33" i="1"/>
  <c r="K707" i="8" s="1"/>
  <c r="AJ33" i="1"/>
  <c r="B34" i="26"/>
  <c r="A733" i="31" s="1"/>
  <c r="A730" i="31" s="1"/>
  <c r="A32" i="5"/>
  <c r="F34" i="1"/>
  <c r="L34" i="1"/>
  <c r="R34" i="1"/>
  <c r="X34" i="1"/>
  <c r="AD34" i="1"/>
  <c r="AJ34" i="1"/>
  <c r="B40" i="26"/>
  <c r="A890" i="31" s="1"/>
  <c r="A887" i="31"/>
  <c r="A37" i="6"/>
  <c r="A39" i="7"/>
  <c r="G39" i="7" s="1"/>
  <c r="AJ40" i="1"/>
  <c r="AD40" i="1"/>
  <c r="AI40" i="1"/>
  <c r="AC40" i="1"/>
  <c r="T40" i="1"/>
  <c r="R40" i="1"/>
  <c r="L40" i="1"/>
  <c r="F40" i="1"/>
  <c r="C40" i="1"/>
  <c r="A38" i="5"/>
  <c r="O38" i="5" s="1"/>
  <c r="B891" i="8" s="1"/>
  <c r="B36" i="26"/>
  <c r="A786" i="31" s="1"/>
  <c r="A783" i="31" s="1"/>
  <c r="A35" i="7"/>
  <c r="J35" i="7" s="1"/>
  <c r="D36" i="1"/>
  <c r="B786" i="8" s="1"/>
  <c r="G36" i="1"/>
  <c r="C786" i="8" s="1"/>
  <c r="J36" i="1"/>
  <c r="D786" i="8" s="1"/>
  <c r="M36" i="1"/>
  <c r="E786" i="8" s="1"/>
  <c r="P36" i="1"/>
  <c r="F786" i="8" s="1"/>
  <c r="S36" i="1"/>
  <c r="G786" i="8" s="1"/>
  <c r="V36" i="1"/>
  <c r="H786" i="8" s="1"/>
  <c r="Y36" i="1"/>
  <c r="I786" i="8" s="1"/>
  <c r="AB36" i="1"/>
  <c r="J786" i="8" s="1"/>
  <c r="AE36" i="1"/>
  <c r="K786" i="8" s="1"/>
  <c r="AH36" i="1"/>
  <c r="L786" i="8" s="1"/>
  <c r="AK36" i="1"/>
  <c r="M786" i="8" s="1"/>
  <c r="AN36" i="1"/>
  <c r="N786" i="8" s="1"/>
  <c r="A33" i="6"/>
  <c r="B12" i="26"/>
  <c r="A161" i="31" s="1"/>
  <c r="A158" i="31" s="1"/>
  <c r="A161" i="24"/>
  <c r="A158" i="24" s="1"/>
  <c r="B8" i="26"/>
  <c r="A57" i="31" s="1"/>
  <c r="A54" i="31" s="1"/>
  <c r="B10" i="26"/>
  <c r="A109" i="31" s="1"/>
  <c r="A106" i="31" s="1"/>
  <c r="B17" i="26"/>
  <c r="A291" i="31" s="1"/>
  <c r="A288" i="31" s="1"/>
  <c r="A16" i="7"/>
  <c r="L16" i="7" s="1"/>
  <c r="M17" i="22" s="1"/>
  <c r="Q293" i="24" s="1"/>
  <c r="A291" i="24"/>
  <c r="A288" i="24" s="1"/>
  <c r="B21" i="26"/>
  <c r="A395" i="31" s="1"/>
  <c r="A392" i="31" s="1"/>
  <c r="B21" i="1"/>
  <c r="H21" i="1"/>
  <c r="N21" i="1"/>
  <c r="T21" i="1"/>
  <c r="Z21" i="1"/>
  <c r="AF21" i="1"/>
  <c r="AL21" i="1"/>
  <c r="B22" i="26"/>
  <c r="A421" i="31" s="1"/>
  <c r="A418" i="31" s="1"/>
  <c r="A20" i="5"/>
  <c r="O20" i="5" s="1"/>
  <c r="B422" i="8" s="1"/>
  <c r="E11" i="3"/>
  <c r="D281" i="14" s="1"/>
  <c r="J11" i="3"/>
  <c r="I281" i="14" s="1"/>
  <c r="H11" i="3"/>
  <c r="G281" i="14" s="1"/>
  <c r="L36" i="6"/>
  <c r="B872" i="8" s="1"/>
  <c r="K36" i="6"/>
  <c r="E866" i="8" s="1"/>
  <c r="AM11" i="1"/>
  <c r="AA11" i="1"/>
  <c r="O11" i="1"/>
  <c r="AJ16" i="1"/>
  <c r="AF16" i="1"/>
  <c r="V16" i="1"/>
  <c r="H265" i="8" s="1"/>
  <c r="R16" i="1"/>
  <c r="L16" i="1"/>
  <c r="H16" i="1"/>
  <c r="C16" i="1"/>
  <c r="AC19" i="1"/>
  <c r="N19" i="1"/>
  <c r="L27" i="5"/>
  <c r="AA29" i="1"/>
  <c r="S29" i="1"/>
  <c r="G603" i="8" s="1"/>
  <c r="D27" i="5"/>
  <c r="C29" i="1"/>
  <c r="D812" i="8"/>
  <c r="I707" i="8"/>
  <c r="A733" i="8"/>
  <c r="A730" i="8" s="1"/>
  <c r="A31" i="8"/>
  <c r="A28" i="8" s="1"/>
  <c r="A629" i="8"/>
  <c r="A626" i="8" s="1"/>
  <c r="B36" i="17"/>
  <c r="B33" i="22"/>
  <c r="B25" i="22"/>
  <c r="B17" i="22"/>
  <c r="B12" i="17"/>
  <c r="AN7" i="1"/>
  <c r="N31" i="8" s="1"/>
  <c r="AJ7" i="1"/>
  <c r="AF7" i="1"/>
  <c r="AB7" i="1"/>
  <c r="X7" i="1"/>
  <c r="T7" i="1"/>
  <c r="P7" i="1"/>
  <c r="F31" i="8" s="1"/>
  <c r="L7" i="1"/>
  <c r="H7" i="1"/>
  <c r="D7" i="1"/>
  <c r="B31" i="8" s="1"/>
  <c r="A4" i="6"/>
  <c r="I4" i="6" s="1"/>
  <c r="U8" i="1"/>
  <c r="AI11" i="1"/>
  <c r="AC11" i="1"/>
  <c r="W11" i="1"/>
  <c r="Q11" i="1"/>
  <c r="K11" i="1"/>
  <c r="E11" i="1"/>
  <c r="A8" i="6"/>
  <c r="AI12" i="1"/>
  <c r="AC12" i="1"/>
  <c r="W12" i="1"/>
  <c r="Q12" i="1"/>
  <c r="K12" i="1"/>
  <c r="E12" i="1"/>
  <c r="A9" i="6"/>
  <c r="D9" i="6" s="1"/>
  <c r="AL14" i="1"/>
  <c r="AI14" i="1"/>
  <c r="AF14" i="1"/>
  <c r="AC14" i="1"/>
  <c r="Z14" i="1"/>
  <c r="W14" i="1"/>
  <c r="T14" i="1"/>
  <c r="Q14" i="1"/>
  <c r="N14" i="1"/>
  <c r="K14" i="1"/>
  <c r="H14" i="1"/>
  <c r="E14" i="1"/>
  <c r="AL16" i="1"/>
  <c r="AG16" i="1"/>
  <c r="AC16" i="1"/>
  <c r="W16" i="1"/>
  <c r="S16" i="1"/>
  <c r="G265" i="8" s="1"/>
  <c r="N16" i="1"/>
  <c r="I16" i="1"/>
  <c r="E16" i="1"/>
  <c r="A13" i="6"/>
  <c r="C13" i="6" s="1"/>
  <c r="AM19" i="1"/>
  <c r="AF19" i="1"/>
  <c r="W19" i="1"/>
  <c r="O19" i="1"/>
  <c r="H19" i="1"/>
  <c r="A16" i="6"/>
  <c r="L21" i="5"/>
  <c r="H21" i="5"/>
  <c r="D21" i="5"/>
  <c r="H25" i="5"/>
  <c r="AN29" i="1"/>
  <c r="N603" i="8" s="1"/>
  <c r="AJ29" i="1"/>
  <c r="K27" i="5"/>
  <c r="AB29" i="1"/>
  <c r="J603" i="8" s="1"/>
  <c r="X29" i="1"/>
  <c r="G27" i="5"/>
  <c r="P29" i="1"/>
  <c r="F603" i="8" s="1"/>
  <c r="L29" i="1"/>
  <c r="C27" i="5"/>
  <c r="AM30" i="1"/>
  <c r="AD30" i="1"/>
  <c r="W30" i="1"/>
  <c r="O30" i="1"/>
  <c r="F30" i="1"/>
  <c r="A27" i="6"/>
  <c r="AI32" i="1"/>
  <c r="AA32" i="1"/>
  <c r="AB32" i="1" s="1"/>
  <c r="J681" i="8" s="1"/>
  <c r="R32" i="1"/>
  <c r="S32" i="1" s="1"/>
  <c r="G681" i="8" s="1"/>
  <c r="L32" i="1"/>
  <c r="AM33" i="1"/>
  <c r="AN33" i="1" s="1"/>
  <c r="N707" i="8" s="1"/>
  <c r="AG33" i="1"/>
  <c r="AA33" i="1"/>
  <c r="AB33" i="1" s="1"/>
  <c r="J707" i="8" s="1"/>
  <c r="T33" i="1"/>
  <c r="O33" i="1"/>
  <c r="J33" i="1"/>
  <c r="D33" i="1"/>
  <c r="AM34" i="1"/>
  <c r="AF34" i="1"/>
  <c r="W34" i="1"/>
  <c r="O34" i="1"/>
  <c r="H34" i="1"/>
  <c r="A31" i="6"/>
  <c r="AM36" i="1"/>
  <c r="AI36" i="1"/>
  <c r="AA36" i="1"/>
  <c r="W36" i="1"/>
  <c r="O36" i="1"/>
  <c r="K36" i="1"/>
  <c r="C34" i="5"/>
  <c r="C36" i="1"/>
  <c r="E35" i="5"/>
  <c r="F36" i="5"/>
  <c r="AH40" i="1"/>
  <c r="L890" i="8" s="1"/>
  <c r="M40" i="1"/>
  <c r="E890" i="8" s="1"/>
  <c r="H5" i="7"/>
  <c r="I6" i="22" s="1"/>
  <c r="J7" i="24" s="1"/>
  <c r="A31" i="24"/>
  <c r="A28" i="24" s="1"/>
  <c r="A707" i="24"/>
  <c r="A704" i="24" s="1"/>
  <c r="A32" i="7"/>
  <c r="I32" i="7" s="1"/>
  <c r="J33" i="22" s="1"/>
  <c r="K709" i="24" s="1"/>
  <c r="A33" i="7"/>
  <c r="G33" i="7" s="1"/>
  <c r="H34" i="22" s="1"/>
  <c r="I735" i="24" s="1"/>
  <c r="A890" i="24"/>
  <c r="A887" i="24" s="1"/>
  <c r="E40" i="1"/>
  <c r="O40" i="1"/>
  <c r="U40" i="1"/>
  <c r="H39" i="7" s="1"/>
  <c r="I40" i="22" s="1"/>
  <c r="J892" i="24" s="1"/>
  <c r="Z40" i="1"/>
  <c r="AL40" i="1"/>
  <c r="A28" i="7"/>
  <c r="J28" i="7" s="1"/>
  <c r="B29" i="26"/>
  <c r="A603" i="31" s="1"/>
  <c r="A600" i="31" s="1"/>
  <c r="B29" i="1"/>
  <c r="E29" i="1"/>
  <c r="H29" i="1"/>
  <c r="K29" i="1"/>
  <c r="N29" i="1"/>
  <c r="Q29" i="1"/>
  <c r="T29" i="1"/>
  <c r="W29" i="1"/>
  <c r="Z29" i="1"/>
  <c r="AC29" i="1"/>
  <c r="AF29" i="1"/>
  <c r="AI29" i="1"/>
  <c r="AL29" i="1"/>
  <c r="A13" i="7"/>
  <c r="B14" i="26"/>
  <c r="A213" i="31" s="1"/>
  <c r="A210" i="31" s="1"/>
  <c r="A213" i="24"/>
  <c r="A210" i="24" s="1"/>
  <c r="B32" i="26"/>
  <c r="A681" i="31" s="1"/>
  <c r="A678" i="31" s="1"/>
  <c r="A29" i="6"/>
  <c r="E32" i="1"/>
  <c r="I32" i="1"/>
  <c r="J32" i="1" s="1"/>
  <c r="D681" i="8" s="1"/>
  <c r="N32" i="1"/>
  <c r="T32" i="1"/>
  <c r="Z32" i="1"/>
  <c r="AF32" i="1"/>
  <c r="AL32" i="1"/>
  <c r="A14" i="7"/>
  <c r="L14" i="7" s="1"/>
  <c r="M15" i="22" s="1"/>
  <c r="Q241" i="24" s="1"/>
  <c r="B15" i="26"/>
  <c r="A239" i="31" s="1"/>
  <c r="A236" i="31" s="1"/>
  <c r="B18" i="26"/>
  <c r="A317" i="31" s="1"/>
  <c r="A314" i="31" s="1"/>
  <c r="A17" i="7"/>
  <c r="K17" i="7" s="1"/>
  <c r="L18" i="22" s="1"/>
  <c r="M319" i="24" s="1"/>
  <c r="A16" i="5"/>
  <c r="B16" i="5" s="1"/>
  <c r="E18" i="1"/>
  <c r="K18" i="1"/>
  <c r="O18" i="1"/>
  <c r="A447" i="24"/>
  <c r="A444" i="24" s="1"/>
  <c r="B23" i="26"/>
  <c r="A447" i="31" s="1"/>
  <c r="A444" i="31" s="1"/>
  <c r="C23" i="1"/>
  <c r="F23" i="1"/>
  <c r="I23" i="1"/>
  <c r="L23" i="1"/>
  <c r="O23" i="1"/>
  <c r="R23" i="1"/>
  <c r="U23" i="1"/>
  <c r="X23" i="1"/>
  <c r="AA23" i="1"/>
  <c r="AD23" i="1"/>
  <c r="AG23" i="1"/>
  <c r="AJ23" i="1"/>
  <c r="AM23" i="1"/>
  <c r="B25" i="26"/>
  <c r="A499" i="31" s="1"/>
  <c r="A496" i="31" s="1"/>
  <c r="A23" i="5"/>
  <c r="O23" i="5" s="1"/>
  <c r="B500" i="8" s="1"/>
  <c r="B27" i="26"/>
  <c r="A551" i="31" s="1"/>
  <c r="A548" i="31" s="1"/>
  <c r="B27" i="1"/>
  <c r="E27" i="1"/>
  <c r="H27" i="1"/>
  <c r="K27" i="1"/>
  <c r="N27" i="1"/>
  <c r="Q27" i="1"/>
  <c r="T27" i="1"/>
  <c r="W27" i="1"/>
  <c r="Z27" i="1"/>
  <c r="AC27" i="1"/>
  <c r="AF27" i="1"/>
  <c r="AI27" i="1"/>
  <c r="AL27" i="1"/>
  <c r="B31" i="26"/>
  <c r="A655" i="31" s="1"/>
  <c r="A652" i="31" s="1"/>
  <c r="A30" i="7"/>
  <c r="M30" i="7" s="1"/>
  <c r="N31" i="22" s="1"/>
  <c r="R657" i="24" s="1"/>
  <c r="A655" i="24"/>
  <c r="A652" i="24" s="1"/>
  <c r="B31" i="1"/>
  <c r="H31" i="1"/>
  <c r="N31" i="1"/>
  <c r="T31" i="1"/>
  <c r="Z31" i="1"/>
  <c r="AF31" i="1"/>
  <c r="AL31" i="1"/>
  <c r="B37" i="26"/>
  <c r="A812" i="31" s="1"/>
  <c r="A809" i="31" s="1"/>
  <c r="A34" i="6"/>
  <c r="F37" i="1"/>
  <c r="G37" i="1" s="1"/>
  <c r="C812" i="8" s="1"/>
  <c r="O37" i="1"/>
  <c r="P37" i="1" s="1"/>
  <c r="F812" i="8" s="1"/>
  <c r="U37" i="1"/>
  <c r="V37" i="1" s="1"/>
  <c r="AA37" i="1"/>
  <c r="AB37" i="1" s="1"/>
  <c r="J812" i="8" s="1"/>
  <c r="H37" i="1"/>
  <c r="S37" i="1"/>
  <c r="G812" i="8" s="1"/>
  <c r="AC37" i="1"/>
  <c r="AI37" i="1"/>
  <c r="N317" i="8"/>
  <c r="A135" i="8"/>
  <c r="A132" i="8" s="1"/>
  <c r="AG11" i="1"/>
  <c r="U11" i="1"/>
  <c r="I11" i="1"/>
  <c r="C11" i="1"/>
  <c r="AA16" i="1"/>
  <c r="AL19" i="1"/>
  <c r="U19" i="1"/>
  <c r="E19" i="1"/>
  <c r="AM29" i="1"/>
  <c r="AE29" i="1"/>
  <c r="K603" i="8" s="1"/>
  <c r="H27" i="5"/>
  <c r="O29" i="1"/>
  <c r="G29" i="1"/>
  <c r="C603" i="8" s="1"/>
  <c r="P34" i="5"/>
  <c r="E787" i="8" s="1"/>
  <c r="A681" i="8"/>
  <c r="A678" i="8" s="1"/>
  <c r="A707" i="8"/>
  <c r="A704" i="8" s="1"/>
  <c r="A786" i="8"/>
  <c r="A783" i="8" s="1"/>
  <c r="N291" i="8"/>
  <c r="A161" i="8"/>
  <c r="A158" i="8" s="1"/>
  <c r="B34" i="17"/>
  <c r="B34" i="20" s="1"/>
  <c r="B29" i="17"/>
  <c r="AK7" i="1"/>
  <c r="AG7" i="1"/>
  <c r="AC7" i="1"/>
  <c r="Y7" i="1"/>
  <c r="I31" i="8" s="1"/>
  <c r="U7" i="1"/>
  <c r="Q7" i="1"/>
  <c r="M7" i="1"/>
  <c r="E31" i="8" s="1"/>
  <c r="I7" i="1"/>
  <c r="E7" i="1"/>
  <c r="A5" i="5"/>
  <c r="H5" i="5" s="1"/>
  <c r="AC8" i="1"/>
  <c r="E8" i="1"/>
  <c r="AJ11" i="1"/>
  <c r="AD11" i="1"/>
  <c r="X11" i="1"/>
  <c r="R11" i="1"/>
  <c r="L11" i="1"/>
  <c r="F11" i="1"/>
  <c r="A9" i="5"/>
  <c r="I9" i="5" s="1"/>
  <c r="AJ12" i="1"/>
  <c r="AD12" i="1"/>
  <c r="X12" i="1"/>
  <c r="R12" i="1"/>
  <c r="L12" i="1"/>
  <c r="F12" i="1"/>
  <c r="A10" i="5"/>
  <c r="AM14" i="1"/>
  <c r="AJ14" i="1"/>
  <c r="AG14" i="1"/>
  <c r="AD14" i="1"/>
  <c r="AA14" i="1"/>
  <c r="X14" i="1"/>
  <c r="U14" i="1"/>
  <c r="R14" i="1"/>
  <c r="O14" i="1"/>
  <c r="L14" i="1"/>
  <c r="I14" i="1"/>
  <c r="F14" i="1"/>
  <c r="C14" i="1"/>
  <c r="AM16" i="1"/>
  <c r="AH16" i="1"/>
  <c r="AD16" i="1"/>
  <c r="X16" i="1"/>
  <c r="T16" i="1"/>
  <c r="O16" i="1"/>
  <c r="J16" i="1"/>
  <c r="F16" i="1"/>
  <c r="A14" i="5"/>
  <c r="M14" i="5" s="1"/>
  <c r="AG19" i="1"/>
  <c r="Z19" i="1"/>
  <c r="Q19" i="1"/>
  <c r="I19" i="1"/>
  <c r="B19" i="1"/>
  <c r="K21" i="5"/>
  <c r="G21" i="5"/>
  <c r="G25" i="5"/>
  <c r="N27" i="5"/>
  <c r="AK29" i="1"/>
  <c r="M603" i="8" s="1"/>
  <c r="AG29" i="1"/>
  <c r="J27" i="5"/>
  <c r="Y29" i="1"/>
  <c r="I603" i="8" s="1"/>
  <c r="U29" i="1"/>
  <c r="F27" i="5"/>
  <c r="M29" i="1"/>
  <c r="E603" i="8" s="1"/>
  <c r="I29" i="1"/>
  <c r="A26" i="6"/>
  <c r="AG30" i="1"/>
  <c r="X30" i="1"/>
  <c r="Q30" i="1"/>
  <c r="I30" i="1"/>
  <c r="A28" i="5"/>
  <c r="AJ32" i="1"/>
  <c r="AK32" i="1" s="1"/>
  <c r="M681" i="8" s="1"/>
  <c r="AC32" i="1"/>
  <c r="U32" i="1"/>
  <c r="V32" i="1" s="1"/>
  <c r="H681" i="8" s="1"/>
  <c r="M32" i="1"/>
  <c r="G32" i="1"/>
  <c r="A30" i="5"/>
  <c r="K30" i="5" s="1"/>
  <c r="AI33" i="1"/>
  <c r="AC33" i="1"/>
  <c r="W33" i="1"/>
  <c r="P33" i="1"/>
  <c r="K33" i="1"/>
  <c r="F33" i="1"/>
  <c r="A30" i="6"/>
  <c r="D30" i="6" s="1"/>
  <c r="AG34" i="1"/>
  <c r="Z34" i="1"/>
  <c r="Q34" i="1"/>
  <c r="I34" i="1"/>
  <c r="B34" i="1"/>
  <c r="AJ36" i="1"/>
  <c r="AF36" i="1"/>
  <c r="X36" i="1"/>
  <c r="T36" i="1"/>
  <c r="F34" i="5"/>
  <c r="L36" i="1"/>
  <c r="H36" i="1"/>
  <c r="G35" i="5"/>
  <c r="AB40" i="1"/>
  <c r="J890" i="8" s="1"/>
  <c r="G40" i="1"/>
  <c r="C890" i="8" s="1"/>
  <c r="A11" i="7"/>
  <c r="M11" i="7" s="1"/>
  <c r="N12" i="22" s="1"/>
  <c r="R163" i="24" s="1"/>
  <c r="A265" i="24"/>
  <c r="A262" i="24" s="1"/>
  <c r="A786" i="24"/>
  <c r="A783" i="24" s="1"/>
  <c r="K40" i="1"/>
  <c r="AA40" i="1"/>
  <c r="AM40" i="1"/>
  <c r="B6" i="26"/>
  <c r="A5" i="31" s="1"/>
  <c r="A2" i="31" s="1"/>
  <c r="B35" i="26"/>
  <c r="A760" i="31" s="1"/>
  <c r="A757" i="31" s="1"/>
  <c r="B39" i="26"/>
  <c r="A864" i="31" s="1"/>
  <c r="A861" i="31" s="1"/>
  <c r="B9" i="26"/>
  <c r="A83" i="31" s="1"/>
  <c r="A80" i="31" s="1"/>
  <c r="B13" i="26"/>
  <c r="A187" i="31" s="1"/>
  <c r="A184" i="31" s="1"/>
  <c r="B26" i="26"/>
  <c r="A525" i="31" s="1"/>
  <c r="A522" i="31" s="1"/>
  <c r="AJ35" i="1"/>
  <c r="AD35" i="1"/>
  <c r="X35" i="1"/>
  <c r="R35" i="1"/>
  <c r="L35" i="1"/>
  <c r="F35" i="1"/>
  <c r="A33" i="5"/>
  <c r="AI39" i="1"/>
  <c r="AC39" i="1"/>
  <c r="W39" i="1"/>
  <c r="Q39" i="1"/>
  <c r="K39" i="1"/>
  <c r="E39" i="1"/>
  <c r="C6" i="1"/>
  <c r="D6" i="1" s="1"/>
  <c r="H6" i="1"/>
  <c r="J6" i="1" s="1"/>
  <c r="E6" i="1"/>
  <c r="G6" i="1" s="1"/>
  <c r="L6" i="1"/>
  <c r="AC6" i="1"/>
  <c r="AE6" i="1" s="1"/>
  <c r="AA6" i="1"/>
  <c r="W6" i="1"/>
  <c r="T6" i="1"/>
  <c r="V6" i="1" s="1"/>
  <c r="N6" i="1"/>
  <c r="P6" i="1" s="1"/>
  <c r="AG6" i="1"/>
  <c r="AL6" i="1"/>
  <c r="AI6" i="1"/>
  <c r="AK6" i="1" s="1"/>
  <c r="M5" i="8" s="1"/>
  <c r="D25" i="3"/>
  <c r="C757" i="14" s="1"/>
  <c r="D17" i="3"/>
  <c r="C485" i="14" s="1"/>
  <c r="D10" i="3"/>
  <c r="C247" i="14" s="1"/>
  <c r="F29" i="3"/>
  <c r="E893" i="14" s="1"/>
  <c r="F21" i="3"/>
  <c r="E621" i="14" s="1"/>
  <c r="F13" i="3"/>
  <c r="E349" i="14" s="1"/>
  <c r="G29" i="3"/>
  <c r="F893" i="14" s="1"/>
  <c r="G24" i="3"/>
  <c r="F723" i="14" s="1"/>
  <c r="G13" i="3"/>
  <c r="F349" i="14" s="1"/>
  <c r="H29" i="3"/>
  <c r="G893" i="14" s="1"/>
  <c r="H21" i="3"/>
  <c r="G621" i="14" s="1"/>
  <c r="H13" i="3"/>
  <c r="G349" i="14" s="1"/>
  <c r="I12" i="3"/>
  <c r="H315" i="14" s="1"/>
  <c r="D33" i="3"/>
  <c r="C1029" i="14" s="1"/>
  <c r="B1035" i="14" s="1"/>
  <c r="E35" i="3"/>
  <c r="D1097" i="14" s="1"/>
  <c r="I35" i="3"/>
  <c r="H1097" i="14" s="1"/>
  <c r="G37" i="3"/>
  <c r="F1165" i="14" s="1"/>
  <c r="A35" i="6"/>
  <c r="E35" i="6" s="1"/>
  <c r="B38" i="26"/>
  <c r="A838" i="31" s="1"/>
  <c r="A835" i="31" s="1"/>
  <c r="C29" i="3"/>
  <c r="B893" i="14" s="1"/>
  <c r="C21" i="3"/>
  <c r="B621" i="14" s="1"/>
  <c r="C13" i="3"/>
  <c r="B349" i="14" s="1"/>
  <c r="E25" i="3"/>
  <c r="D757" i="14" s="1"/>
  <c r="E17" i="3"/>
  <c r="D485" i="14" s="1"/>
  <c r="E10" i="3"/>
  <c r="D247" i="14" s="1"/>
  <c r="G25" i="3"/>
  <c r="F757" i="14" s="1"/>
  <c r="H10" i="3"/>
  <c r="G247" i="14" s="1"/>
  <c r="I29" i="3"/>
  <c r="H893" i="14" s="1"/>
  <c r="I21" i="3"/>
  <c r="H621" i="14" s="1"/>
  <c r="I13" i="3"/>
  <c r="H349" i="14" s="1"/>
  <c r="D35" i="3"/>
  <c r="C1097" i="14" s="1"/>
  <c r="E37" i="3"/>
  <c r="D1165" i="14" s="1"/>
  <c r="A34" i="7"/>
  <c r="C34" i="7" s="1"/>
  <c r="B396" i="31"/>
  <c r="G396" i="31"/>
  <c r="Q396" i="31"/>
  <c r="B402" i="31"/>
  <c r="B500" i="31"/>
  <c r="G500" i="31"/>
  <c r="Q500" i="31"/>
  <c r="B506" i="31"/>
  <c r="B344" i="31"/>
  <c r="G344" i="31"/>
  <c r="Q344" i="31"/>
  <c r="B350" i="31"/>
  <c r="B7" i="31"/>
  <c r="B30" i="30"/>
  <c r="B29" i="30"/>
  <c r="B28" i="30"/>
  <c r="B27" i="30"/>
  <c r="B8" i="30"/>
  <c r="B7" i="30"/>
  <c r="B6" i="30"/>
  <c r="B5" i="30"/>
  <c r="AK34" i="1"/>
  <c r="D34" i="1"/>
  <c r="AH35" i="1"/>
  <c r="AB35" i="1"/>
  <c r="AN37" i="1"/>
  <c r="N35" i="5" s="1"/>
  <c r="N36" i="7"/>
  <c r="O37" i="22" s="1"/>
  <c r="S814" i="24" s="1"/>
  <c r="L8" i="7"/>
  <c r="M9" i="22" s="1"/>
  <c r="Q85" i="24" s="1"/>
  <c r="K8" i="7"/>
  <c r="L9" i="22" s="1"/>
  <c r="M85" i="24" s="1"/>
  <c r="M9" i="1"/>
  <c r="E83" i="8" s="1"/>
  <c r="AK10" i="1"/>
  <c r="M109" i="8" s="1"/>
  <c r="AE10" i="1"/>
  <c r="K109" i="8" s="1"/>
  <c r="Y10" i="1"/>
  <c r="I109" i="8" s="1"/>
  <c r="S10" i="1"/>
  <c r="G109" i="8" s="1"/>
  <c r="M10" i="1"/>
  <c r="E109" i="8" s="1"/>
  <c r="G10" i="1"/>
  <c r="C109" i="8" s="1"/>
  <c r="AK11" i="1"/>
  <c r="M135" i="8" s="1"/>
  <c r="AE11" i="1"/>
  <c r="Y11" i="1"/>
  <c r="I135" i="8" s="1"/>
  <c r="AH13" i="1"/>
  <c r="L187" i="8" s="1"/>
  <c r="V13" i="1"/>
  <c r="H187" i="8" s="1"/>
  <c r="J13" i="1"/>
  <c r="D187" i="8" s="1"/>
  <c r="AN15" i="1"/>
  <c r="N239" i="8" s="1"/>
  <c r="AE15" i="1"/>
  <c r="K239" i="8" s="1"/>
  <c r="S15" i="1"/>
  <c r="G239" i="8" s="1"/>
  <c r="P15" i="1"/>
  <c r="F239" i="8" s="1"/>
  <c r="G15" i="1"/>
  <c r="D15" i="1"/>
  <c r="AK16" i="1"/>
  <c r="M265" i="8" s="1"/>
  <c r="M16" i="1"/>
  <c r="E265" i="8" s="1"/>
  <c r="N16" i="7"/>
  <c r="O17" i="22" s="1"/>
  <c r="S293" i="24" s="1"/>
  <c r="D16" i="7"/>
  <c r="E17" i="22" s="1"/>
  <c r="D293" i="24" s="1"/>
  <c r="J18" i="1"/>
  <c r="D317" i="8" s="1"/>
  <c r="AH21" i="1"/>
  <c r="L395" i="8" s="1"/>
  <c r="V21" i="1"/>
  <c r="J21" i="1"/>
  <c r="D395" i="8" s="1"/>
  <c r="M21" i="7"/>
  <c r="N22" i="22" s="1"/>
  <c r="R423" i="24" s="1"/>
  <c r="I21" i="7"/>
  <c r="H19" i="6" s="1"/>
  <c r="F21" i="7"/>
  <c r="E19" i="6" s="1"/>
  <c r="D21" i="7"/>
  <c r="E22" i="22" s="1"/>
  <c r="D423" i="24" s="1"/>
  <c r="M22" i="7"/>
  <c r="N23" i="22" s="1"/>
  <c r="R449" i="24" s="1"/>
  <c r="I22" i="7"/>
  <c r="J23" i="22" s="1"/>
  <c r="K449" i="24" s="1"/>
  <c r="F22" i="7"/>
  <c r="G23" i="22" s="1"/>
  <c r="H449" i="24" s="1"/>
  <c r="D22" i="7"/>
  <c r="E23" i="22" s="1"/>
  <c r="D449" i="24" s="1"/>
  <c r="AN24" i="1"/>
  <c r="AH24" i="1"/>
  <c r="L473" i="8" s="1"/>
  <c r="AB24" i="1"/>
  <c r="J473" i="8" s="1"/>
  <c r="V24" i="1"/>
  <c r="H473" i="8" s="1"/>
  <c r="P24" i="1"/>
  <c r="F473" i="8" s="1"/>
  <c r="J24" i="1"/>
  <c r="D473" i="8" s="1"/>
  <c r="D24" i="1"/>
  <c r="B473" i="8" s="1"/>
  <c r="G24" i="7"/>
  <c r="H25" i="22" s="1"/>
  <c r="I501" i="24" s="1"/>
  <c r="C24" i="7"/>
  <c r="D25" i="22" s="1"/>
  <c r="C501" i="24" s="1"/>
  <c r="N28" i="7"/>
  <c r="O29" i="22" s="1"/>
  <c r="S605" i="24" s="1"/>
  <c r="B28" i="7"/>
  <c r="AN31" i="1"/>
  <c r="N655" i="8" s="1"/>
  <c r="AH31" i="1"/>
  <c r="L655" i="8" s="1"/>
  <c r="AE31" i="1"/>
  <c r="K655" i="8" s="1"/>
  <c r="AB31" i="1"/>
  <c r="J655" i="8" s="1"/>
  <c r="V31" i="1"/>
  <c r="H655" i="8" s="1"/>
  <c r="S31" i="1"/>
  <c r="G655" i="8" s="1"/>
  <c r="P31" i="1"/>
  <c r="F655" i="8" s="1"/>
  <c r="J31" i="1"/>
  <c r="D655" i="8" s="1"/>
  <c r="G31" i="1"/>
  <c r="C655" i="8" s="1"/>
  <c r="D31" i="1"/>
  <c r="B655" i="8" s="1"/>
  <c r="D32" i="7"/>
  <c r="E33" i="22" s="1"/>
  <c r="D709" i="24" s="1"/>
  <c r="C32" i="7"/>
  <c r="AH34" i="1"/>
  <c r="AE34" i="1"/>
  <c r="V34" i="1"/>
  <c r="P34" i="1"/>
  <c r="J34" i="1"/>
  <c r="G34" i="1"/>
  <c r="AK35" i="1"/>
  <c r="AE35" i="1"/>
  <c r="K33" i="5" s="1"/>
  <c r="S35" i="1"/>
  <c r="M35" i="1"/>
  <c r="J35" i="1"/>
  <c r="D35" i="1"/>
  <c r="N35" i="7"/>
  <c r="I35" i="7"/>
  <c r="M36" i="7"/>
  <c r="N37" i="22" s="1"/>
  <c r="R814" i="24" s="1"/>
  <c r="AH37" i="1"/>
  <c r="L35" i="5" s="1"/>
  <c r="K36" i="7"/>
  <c r="L37" i="22" s="1"/>
  <c r="M814" i="24" s="1"/>
  <c r="J35" i="5"/>
  <c r="I36" i="7"/>
  <c r="J37" i="22" s="1"/>
  <c r="K814" i="24" s="1"/>
  <c r="H35" i="5"/>
  <c r="G36" i="7"/>
  <c r="F34" i="6" s="1"/>
  <c r="F35" i="5"/>
  <c r="E36" i="7"/>
  <c r="F37" i="22" s="1"/>
  <c r="G814" i="24" s="1"/>
  <c r="C35" i="5"/>
  <c r="B36" i="7"/>
  <c r="C37" i="22" s="1"/>
  <c r="B814" i="24" s="1"/>
  <c r="M37" i="7"/>
  <c r="N38" i="22" s="1"/>
  <c r="R840" i="24" s="1"/>
  <c r="L37" i="7"/>
  <c r="M38" i="22" s="1"/>
  <c r="Q840" i="24" s="1"/>
  <c r="K37" i="7"/>
  <c r="L38" i="22" s="1"/>
  <c r="M840" i="24" s="1"/>
  <c r="D37" i="7"/>
  <c r="E38" i="22" s="1"/>
  <c r="D840" i="24" s="1"/>
  <c r="J37" i="7"/>
  <c r="K38" i="22" s="1"/>
  <c r="L840" i="24" s="1"/>
  <c r="I37" i="7"/>
  <c r="J38" i="22" s="1"/>
  <c r="K840" i="24" s="1"/>
  <c r="H37" i="7"/>
  <c r="I38" i="22" s="1"/>
  <c r="J840" i="24" s="1"/>
  <c r="G37" i="7"/>
  <c r="H38" i="22" s="1"/>
  <c r="I840" i="24" s="1"/>
  <c r="F37" i="7"/>
  <c r="G38" i="22" s="1"/>
  <c r="H840" i="24" s="1"/>
  <c r="C37" i="7"/>
  <c r="D38" i="22" s="1"/>
  <c r="C840" i="24" s="1"/>
  <c r="B37" i="7"/>
  <c r="C38" i="22" s="1"/>
  <c r="B840" i="24" s="1"/>
  <c r="N38" i="7"/>
  <c r="O39" i="22" s="1"/>
  <c r="S866" i="24" s="1"/>
  <c r="AK39" i="1"/>
  <c r="M864" i="8" s="1"/>
  <c r="AH39" i="1"/>
  <c r="L864" i="8" s="1"/>
  <c r="AB39" i="1"/>
  <c r="J864" i="8" s="1"/>
  <c r="V39" i="1"/>
  <c r="H864" i="8" s="1"/>
  <c r="S39" i="1"/>
  <c r="G864" i="8" s="1"/>
  <c r="F38" i="7"/>
  <c r="G39" i="22" s="1"/>
  <c r="H866" i="24" s="1"/>
  <c r="M39" i="1"/>
  <c r="E864" i="8" s="1"/>
  <c r="J39" i="1"/>
  <c r="D39" i="1"/>
  <c r="B864" i="8" s="1"/>
  <c r="N5" i="7"/>
  <c r="O6" i="22" s="1"/>
  <c r="S7" i="24" s="1"/>
  <c r="X33" i="20"/>
  <c r="O36" i="22"/>
  <c r="S788" i="24" s="1"/>
  <c r="N39" i="7"/>
  <c r="O40" i="22" s="1"/>
  <c r="S892" i="24" s="1"/>
  <c r="X11" i="20"/>
  <c r="X6" i="20"/>
  <c r="X34" i="20"/>
  <c r="X36" i="20"/>
  <c r="X28" i="20"/>
  <c r="X31" i="20"/>
  <c r="X35" i="20"/>
  <c r="B818" i="24"/>
  <c r="X16" i="20"/>
  <c r="X26" i="20"/>
  <c r="X40" i="20"/>
  <c r="H4" i="21"/>
  <c r="W33" i="20"/>
  <c r="W32" i="20"/>
  <c r="B713" i="24"/>
  <c r="B63" i="24"/>
  <c r="Y6" i="20"/>
  <c r="W14" i="20"/>
  <c r="W34" i="20"/>
  <c r="W7" i="20"/>
  <c r="W35" i="20"/>
  <c r="W36" i="20"/>
  <c r="W12" i="20"/>
  <c r="B609" i="24"/>
  <c r="Y23" i="20"/>
  <c r="W9" i="20"/>
  <c r="Y30" i="20"/>
  <c r="W23" i="20"/>
  <c r="B505" i="24"/>
  <c r="W27" i="20"/>
  <c r="B661" i="24"/>
  <c r="W13" i="20"/>
  <c r="B401" i="24"/>
  <c r="Y33" i="20"/>
  <c r="Y36" i="20"/>
  <c r="W37" i="20"/>
  <c r="W38" i="20"/>
  <c r="W39" i="20"/>
  <c r="W40" i="20"/>
  <c r="W30" i="20"/>
  <c r="W30" i="29" s="1"/>
  <c r="B844" i="24"/>
  <c r="B870" i="24"/>
  <c r="V10" i="20"/>
  <c r="V39" i="20"/>
  <c r="Y12" i="20"/>
  <c r="B245" i="24"/>
  <c r="V33" i="20"/>
  <c r="V37" i="20"/>
  <c r="B349" i="24"/>
  <c r="Y27" i="20"/>
  <c r="B687" i="24"/>
  <c r="Y35" i="20"/>
  <c r="B792" i="24"/>
  <c r="Y40" i="20"/>
  <c r="Y7" i="20"/>
  <c r="V7" i="20"/>
  <c r="B141" i="24"/>
  <c r="V35" i="20"/>
  <c r="B323" i="24"/>
  <c r="B739" i="24"/>
  <c r="Y38" i="20"/>
  <c r="B427" i="24"/>
  <c r="B557" i="24"/>
  <c r="Y14" i="20"/>
  <c r="V26" i="20"/>
  <c r="B37" i="24"/>
  <c r="Y10" i="20"/>
  <c r="V20" i="20"/>
  <c r="Y25" i="20"/>
  <c r="B506" i="24" s="1"/>
  <c r="B766" i="24"/>
  <c r="V36" i="20"/>
  <c r="B896" i="24"/>
  <c r="B193" i="24"/>
  <c r="Y8" i="20"/>
  <c r="B11" i="24"/>
  <c r="Y15" i="20"/>
  <c r="X15" i="20"/>
  <c r="V15" i="20"/>
  <c r="V25" i="20"/>
  <c r="B500" i="24" s="1"/>
  <c r="Y37" i="20"/>
  <c r="V38" i="20"/>
  <c r="Y32" i="20"/>
  <c r="V24" i="20"/>
  <c r="W11" i="20"/>
  <c r="V14" i="20"/>
  <c r="B297" i="24"/>
  <c r="W20" i="20"/>
  <c r="Y20" i="20"/>
  <c r="X32" i="20"/>
  <c r="X37" i="20"/>
  <c r="X38" i="20"/>
  <c r="Y39" i="20"/>
  <c r="B4" i="21"/>
  <c r="B89" i="24"/>
  <c r="X10" i="20"/>
  <c r="V12" i="20"/>
  <c r="W17" i="20"/>
  <c r="W18" i="20"/>
  <c r="X21" i="20"/>
  <c r="Q396" i="24" s="1"/>
  <c r="V28" i="20"/>
  <c r="W31" i="20"/>
  <c r="Y31" i="20"/>
  <c r="V6" i="20"/>
  <c r="V32" i="20"/>
  <c r="Y34" i="20"/>
  <c r="E4" i="21"/>
  <c r="X29" i="20"/>
  <c r="Y9" i="20"/>
  <c r="X7" i="20"/>
  <c r="V8" i="20"/>
  <c r="B115" i="24"/>
  <c r="V13" i="20"/>
  <c r="X13" i="20"/>
  <c r="X14" i="20"/>
  <c r="B271" i="24"/>
  <c r="W16" i="20"/>
  <c r="Y21" i="20"/>
  <c r="B402" i="24" s="1"/>
  <c r="Y22" i="20"/>
  <c r="X22" i="20"/>
  <c r="V22" i="20"/>
  <c r="X23" i="20"/>
  <c r="Y24" i="20"/>
  <c r="W29" i="20"/>
  <c r="V30" i="20"/>
  <c r="X9" i="20"/>
  <c r="W6" i="20"/>
  <c r="W10" i="20"/>
  <c r="Y11" i="20"/>
  <c r="X12" i="20"/>
  <c r="B219" i="24"/>
  <c r="B453" i="24"/>
  <c r="V23" i="20"/>
  <c r="B479" i="24"/>
  <c r="X24" i="20"/>
  <c r="W24" i="20"/>
  <c r="X25" i="20"/>
  <c r="Q500" i="24" s="1"/>
  <c r="B531" i="24"/>
  <c r="V27" i="20"/>
  <c r="B583" i="24"/>
  <c r="B635" i="24"/>
  <c r="Y16" i="20"/>
  <c r="Y19" i="20"/>
  <c r="B350" i="24" s="1"/>
  <c r="W19" i="20"/>
  <c r="G344" i="24" s="1"/>
  <c r="Y26" i="20"/>
  <c r="W26" i="20"/>
  <c r="X8" i="20"/>
  <c r="Y13" i="20"/>
  <c r="W15" i="20"/>
  <c r="X18" i="20"/>
  <c r="V18" i="20"/>
  <c r="B375" i="24"/>
  <c r="W21" i="20"/>
  <c r="G396" i="24" s="1"/>
  <c r="W25" i="20"/>
  <c r="G500" i="24" s="1"/>
  <c r="X27" i="20"/>
  <c r="X30" i="20"/>
  <c r="X30" i="29" s="1"/>
  <c r="W8" i="20"/>
  <c r="V11" i="20"/>
  <c r="B167" i="24"/>
  <c r="V16" i="20"/>
  <c r="Y17" i="20"/>
  <c r="X17" i="20"/>
  <c r="V17" i="20"/>
  <c r="Y18" i="20"/>
  <c r="X19" i="20"/>
  <c r="Q344" i="24" s="1"/>
  <c r="X20" i="20"/>
  <c r="V21" i="20"/>
  <c r="B396" i="24" s="1"/>
  <c r="W22" i="20"/>
  <c r="Y28" i="20"/>
  <c r="W28" i="20"/>
  <c r="V31" i="20"/>
  <c r="Y29" i="20"/>
  <c r="V29" i="20"/>
  <c r="L37" i="5"/>
  <c r="J37" i="5"/>
  <c r="H37" i="5"/>
  <c r="D37" i="5"/>
  <c r="D864" i="8"/>
  <c r="B37" i="5"/>
  <c r="H838" i="8"/>
  <c r="M37" i="5"/>
  <c r="G37" i="5"/>
  <c r="E37" i="5"/>
  <c r="I38" i="5"/>
  <c r="I890" i="8"/>
  <c r="B37" i="6"/>
  <c r="J838" i="8"/>
  <c r="L838" i="8"/>
  <c r="M36" i="5"/>
  <c r="M38" i="1"/>
  <c r="E838" i="8" s="1"/>
  <c r="AN40" i="1"/>
  <c r="V40" i="1"/>
  <c r="P40" i="1"/>
  <c r="N37" i="7"/>
  <c r="O37" i="7" s="1"/>
  <c r="G38" i="7"/>
  <c r="H39" i="22" s="1"/>
  <c r="I866" i="24" s="1"/>
  <c r="S40" i="1"/>
  <c r="D38" i="7"/>
  <c r="E39" i="22" s="1"/>
  <c r="D866" i="24" s="1"/>
  <c r="C37" i="6"/>
  <c r="M38" i="7"/>
  <c r="N39" i="22" s="1"/>
  <c r="R866" i="24" s="1"/>
  <c r="AN39" i="1"/>
  <c r="AE39" i="1"/>
  <c r="Y39" i="1"/>
  <c r="P39" i="1"/>
  <c r="G39" i="1"/>
  <c r="J29" i="5"/>
  <c r="I30" i="5"/>
  <c r="B681" i="8"/>
  <c r="L29" i="5"/>
  <c r="F29" i="5"/>
  <c r="B29" i="5"/>
  <c r="K29" i="5"/>
  <c r="G29" i="5"/>
  <c r="C29" i="5"/>
  <c r="N29" i="5"/>
  <c r="H29" i="5"/>
  <c r="D29" i="5"/>
  <c r="J31" i="5"/>
  <c r="N681" i="8"/>
  <c r="N30" i="5"/>
  <c r="L681" i="8"/>
  <c r="J30" i="5"/>
  <c r="AK31" i="1"/>
  <c r="Y31" i="1"/>
  <c r="M31" i="1"/>
  <c r="N812" i="8"/>
  <c r="H32" i="7"/>
  <c r="I33" i="22" s="1"/>
  <c r="J709" i="24" s="1"/>
  <c r="Y34" i="1"/>
  <c r="S34" i="1"/>
  <c r="M34" i="1"/>
  <c r="D36" i="7"/>
  <c r="E37" i="22" s="1"/>
  <c r="D814" i="24" s="1"/>
  <c r="H812" i="8"/>
  <c r="G760" i="8"/>
  <c r="N32" i="7"/>
  <c r="O33" i="22" s="1"/>
  <c r="S709" i="24" s="1"/>
  <c r="AH33" i="1"/>
  <c r="AN34" i="1"/>
  <c r="AB34" i="1"/>
  <c r="O35" i="5"/>
  <c r="B813" i="8" s="1"/>
  <c r="J36" i="7"/>
  <c r="I34" i="6" s="1"/>
  <c r="H36" i="7"/>
  <c r="G34" i="6" s="1"/>
  <c r="F36" i="7"/>
  <c r="C36" i="7"/>
  <c r="D37" i="22" s="1"/>
  <c r="C814" i="24" s="1"/>
  <c r="L36" i="7"/>
  <c r="M37" i="22" s="1"/>
  <c r="Q814" i="24" s="1"/>
  <c r="K34" i="7"/>
  <c r="L35" i="22" s="1"/>
  <c r="M762" i="24" s="1"/>
  <c r="AN35" i="1"/>
  <c r="Y35" i="1"/>
  <c r="V35" i="1"/>
  <c r="P35" i="1"/>
  <c r="G35" i="1"/>
  <c r="AK37" i="1"/>
  <c r="AE37" i="1"/>
  <c r="D34" i="6"/>
  <c r="I8" i="5"/>
  <c r="C8" i="5"/>
  <c r="I291" i="8"/>
  <c r="I15" i="5"/>
  <c r="J577" i="8"/>
  <c r="D31" i="8"/>
  <c r="M8" i="5"/>
  <c r="E8" i="5"/>
  <c r="M15" i="5"/>
  <c r="M291" i="8"/>
  <c r="M31" i="8"/>
  <c r="M5" i="5"/>
  <c r="E5" i="5"/>
  <c r="AN11" i="1"/>
  <c r="AH11" i="1"/>
  <c r="AB11" i="1"/>
  <c r="AH12" i="1"/>
  <c r="V12" i="1"/>
  <c r="J12" i="1"/>
  <c r="AK13" i="1"/>
  <c r="N13" i="5"/>
  <c r="AH15" i="1"/>
  <c r="J14" i="7"/>
  <c r="I12" i="6" s="1"/>
  <c r="AB15" i="1"/>
  <c r="V15" i="1"/>
  <c r="F13" i="5"/>
  <c r="J15" i="1"/>
  <c r="B239" i="8"/>
  <c r="B13" i="5"/>
  <c r="AB16" i="1"/>
  <c r="D16" i="1"/>
  <c r="J15" i="5"/>
  <c r="F15" i="5"/>
  <c r="F291" i="8"/>
  <c r="B15" i="5"/>
  <c r="B291" i="8"/>
  <c r="K18" i="5"/>
  <c r="K369" i="8"/>
  <c r="G18" i="5"/>
  <c r="L5" i="5"/>
  <c r="L31" i="8"/>
  <c r="K8" i="5"/>
  <c r="E15" i="5"/>
  <c r="E291" i="8"/>
  <c r="N5" i="5"/>
  <c r="AN10" i="1"/>
  <c r="AH10" i="1"/>
  <c r="AB10" i="1"/>
  <c r="V10" i="1"/>
  <c r="P10" i="1"/>
  <c r="J10" i="1"/>
  <c r="D10" i="1"/>
  <c r="K291" i="8"/>
  <c r="K15" i="5"/>
  <c r="G291" i="8"/>
  <c r="G15" i="5"/>
  <c r="C15" i="5"/>
  <c r="L317" i="8"/>
  <c r="L16" i="5"/>
  <c r="I317" i="8"/>
  <c r="E16" i="5"/>
  <c r="E317" i="8"/>
  <c r="N473" i="8"/>
  <c r="N22" i="5"/>
  <c r="L22" i="5"/>
  <c r="J22" i="5"/>
  <c r="H22" i="5"/>
  <c r="F22" i="5"/>
  <c r="D22" i="5"/>
  <c r="B22" i="5"/>
  <c r="G8" i="5"/>
  <c r="K5" i="5"/>
  <c r="K31" i="8"/>
  <c r="G31" i="8"/>
  <c r="C31" i="8"/>
  <c r="L11" i="5"/>
  <c r="H11" i="5"/>
  <c r="D11" i="5"/>
  <c r="Q12" i="5"/>
  <c r="L214" i="8" s="1"/>
  <c r="M14" i="7"/>
  <c r="N15" i="22" s="1"/>
  <c r="R241" i="24" s="1"/>
  <c r="AK15" i="1"/>
  <c r="K13" i="5"/>
  <c r="Y15" i="1"/>
  <c r="G13" i="5"/>
  <c r="M15" i="1"/>
  <c r="Y16" i="1"/>
  <c r="L15" i="5"/>
  <c r="Q15" i="5" s="1"/>
  <c r="L292" i="8" s="1"/>
  <c r="H291" i="8"/>
  <c r="H15" i="5"/>
  <c r="D15" i="5"/>
  <c r="D291" i="8"/>
  <c r="M317" i="8"/>
  <c r="M16" i="5"/>
  <c r="L19" i="5"/>
  <c r="H395" i="8"/>
  <c r="H19" i="5"/>
  <c r="D19" i="5"/>
  <c r="P24" i="5"/>
  <c r="E526" i="8" s="1"/>
  <c r="O24" i="5"/>
  <c r="B526" i="8" s="1"/>
  <c r="F8" i="7"/>
  <c r="G9" i="22" s="1"/>
  <c r="H85" i="24" s="1"/>
  <c r="B8" i="7"/>
  <c r="C9" i="22" s="1"/>
  <c r="B85" i="24" s="1"/>
  <c r="K11" i="7"/>
  <c r="L12" i="22" s="1"/>
  <c r="M163" i="24" s="1"/>
  <c r="F11" i="7"/>
  <c r="E9" i="6" s="1"/>
  <c r="N12" i="7"/>
  <c r="O13" i="22" s="1"/>
  <c r="S189" i="24" s="1"/>
  <c r="K12" i="7"/>
  <c r="L13" i="22" s="1"/>
  <c r="M189" i="24" s="1"/>
  <c r="J12" i="7"/>
  <c r="K13" i="22" s="1"/>
  <c r="L189" i="24" s="1"/>
  <c r="I12" i="7"/>
  <c r="J13" i="22" s="1"/>
  <c r="K189" i="24" s="1"/>
  <c r="G12" i="7"/>
  <c r="F10" i="6" s="1"/>
  <c r="F12" i="7"/>
  <c r="G13" i="22" s="1"/>
  <c r="H189" i="24" s="1"/>
  <c r="E12" i="7"/>
  <c r="F13" i="22" s="1"/>
  <c r="G189" i="24" s="1"/>
  <c r="C12" i="7"/>
  <c r="D13" i="22" s="1"/>
  <c r="C189" i="24" s="1"/>
  <c r="B12" i="7"/>
  <c r="C13" i="22" s="1"/>
  <c r="B189" i="24" s="1"/>
  <c r="N15" i="7"/>
  <c r="O16" i="22" s="1"/>
  <c r="S267" i="24" s="1"/>
  <c r="L265" i="8"/>
  <c r="J317" i="8"/>
  <c r="J16" i="5"/>
  <c r="F317" i="8"/>
  <c r="L18" i="5"/>
  <c r="Q23" i="5"/>
  <c r="L500" i="8" s="1"/>
  <c r="R25" i="5"/>
  <c r="B558" i="8" s="1"/>
  <c r="AK28" i="1"/>
  <c r="M12" i="7"/>
  <c r="N13" i="22" s="1"/>
  <c r="R189" i="24" s="1"/>
  <c r="K6" i="7"/>
  <c r="L7" i="22" s="1"/>
  <c r="F6" i="7"/>
  <c r="G7" i="22" s="1"/>
  <c r="H33" i="24" s="1"/>
  <c r="G8" i="7"/>
  <c r="H9" i="22" s="1"/>
  <c r="I85" i="24" s="1"/>
  <c r="C8" i="7"/>
  <c r="D9" i="22" s="1"/>
  <c r="C85" i="24" s="1"/>
  <c r="K15" i="7"/>
  <c r="L16" i="22" s="1"/>
  <c r="M267" i="24" s="1"/>
  <c r="K317" i="8"/>
  <c r="K16" i="5"/>
  <c r="G317" i="8"/>
  <c r="G16" i="5"/>
  <c r="C17" i="7"/>
  <c r="C15" i="6" s="1"/>
  <c r="G18" i="1"/>
  <c r="C317" i="8" s="1"/>
  <c r="AE21" i="1"/>
  <c r="Y21" i="1"/>
  <c r="P20" i="5"/>
  <c r="E422" i="8" s="1"/>
  <c r="O21" i="5"/>
  <c r="B448" i="8" s="1"/>
  <c r="AK24" i="1"/>
  <c r="AE24" i="1"/>
  <c r="Y24" i="1"/>
  <c r="S24" i="1"/>
  <c r="M24" i="1"/>
  <c r="G24" i="1"/>
  <c r="Q5" i="5"/>
  <c r="L32" i="8" s="1"/>
  <c r="M8" i="7"/>
  <c r="N9" i="22" s="1"/>
  <c r="R85" i="24" s="1"/>
  <c r="J8" i="7"/>
  <c r="K9" i="22" s="1"/>
  <c r="L85" i="24" s="1"/>
  <c r="H8" i="7"/>
  <c r="I9" i="22" s="1"/>
  <c r="J85" i="24" s="1"/>
  <c r="P9" i="1"/>
  <c r="F83" i="8" s="1"/>
  <c r="D9" i="1"/>
  <c r="B83" i="8" s="1"/>
  <c r="AN12" i="1"/>
  <c r="AK12" i="1"/>
  <c r="AE12" i="1"/>
  <c r="AB12" i="1"/>
  <c r="Y12" i="1"/>
  <c r="S12" i="1"/>
  <c r="P12" i="1"/>
  <c r="M12" i="1"/>
  <c r="G12" i="1"/>
  <c r="D12" i="1"/>
  <c r="AN13" i="1"/>
  <c r="AE13" i="1"/>
  <c r="AB13" i="1"/>
  <c r="Y13" i="1"/>
  <c r="S13" i="1"/>
  <c r="P13" i="1"/>
  <c r="M13" i="1"/>
  <c r="G13" i="1"/>
  <c r="D13" i="1"/>
  <c r="N13" i="7"/>
  <c r="O14" i="22" s="1"/>
  <c r="S215" i="24" s="1"/>
  <c r="L13" i="7"/>
  <c r="M14" i="22" s="1"/>
  <c r="Q215" i="24" s="1"/>
  <c r="J13" i="7"/>
  <c r="I13" i="7"/>
  <c r="H11" i="6" s="1"/>
  <c r="H13" i="7"/>
  <c r="G13" i="7"/>
  <c r="F11" i="6" s="1"/>
  <c r="F13" i="7"/>
  <c r="D13" i="7"/>
  <c r="E14" i="22" s="1"/>
  <c r="D215" i="24" s="1"/>
  <c r="B13" i="7"/>
  <c r="C14" i="22" s="1"/>
  <c r="B215" i="24" s="1"/>
  <c r="AN16" i="1"/>
  <c r="P16" i="1"/>
  <c r="N18" i="5"/>
  <c r="J369" i="8"/>
  <c r="J18" i="5"/>
  <c r="F18" i="5"/>
  <c r="P18" i="5" s="1"/>
  <c r="E370" i="8" s="1"/>
  <c r="O18" i="5"/>
  <c r="B370" i="8" s="1"/>
  <c r="N20" i="7"/>
  <c r="O21" i="22" s="1"/>
  <c r="S397" i="24" s="1"/>
  <c r="M20" i="7"/>
  <c r="N21" i="22" s="1"/>
  <c r="R397" i="24" s="1"/>
  <c r="J20" i="7"/>
  <c r="I18" i="6" s="1"/>
  <c r="G20" i="7"/>
  <c r="F20" i="7"/>
  <c r="E20" i="7"/>
  <c r="F21" i="22" s="1"/>
  <c r="G397" i="24" s="1"/>
  <c r="C20" i="7"/>
  <c r="C18" i="6" s="1"/>
  <c r="B20" i="7"/>
  <c r="C21" i="22" s="1"/>
  <c r="B397" i="24" s="1"/>
  <c r="E27" i="7"/>
  <c r="F28" i="22" s="1"/>
  <c r="G579" i="24" s="1"/>
  <c r="AK30" i="1"/>
  <c r="AE30" i="1"/>
  <c r="Y30" i="1"/>
  <c r="S30" i="1"/>
  <c r="M30" i="1"/>
  <c r="G30" i="1"/>
  <c r="K20" i="7"/>
  <c r="L21" i="22" s="1"/>
  <c r="M397" i="24" s="1"/>
  <c r="M27" i="7"/>
  <c r="N28" i="22" s="1"/>
  <c r="R579" i="24" s="1"/>
  <c r="L17" i="7"/>
  <c r="M18" i="22" s="1"/>
  <c r="Q319" i="24" s="1"/>
  <c r="I17" i="7"/>
  <c r="H15" i="6" s="1"/>
  <c r="G17" i="7"/>
  <c r="D577" i="8"/>
  <c r="G5" i="7"/>
  <c r="H6" i="22" s="1"/>
  <c r="I20" i="7"/>
  <c r="J21" i="22" s="1"/>
  <c r="K397" i="24" s="1"/>
  <c r="AN21" i="1"/>
  <c r="AK21" i="1"/>
  <c r="AB21" i="1"/>
  <c r="S21" i="1"/>
  <c r="P21" i="1"/>
  <c r="M21" i="1"/>
  <c r="G21" i="1"/>
  <c r="D21" i="1"/>
  <c r="B22" i="7"/>
  <c r="C23" i="22" s="1"/>
  <c r="B449" i="24" s="1"/>
  <c r="M24" i="7"/>
  <c r="N25" i="22" s="1"/>
  <c r="R501" i="24" s="1"/>
  <c r="J24" i="7"/>
  <c r="K25" i="22" s="1"/>
  <c r="L501" i="24" s="1"/>
  <c r="I24" i="7"/>
  <c r="J25" i="22" s="1"/>
  <c r="K501" i="24" s="1"/>
  <c r="F24" i="7"/>
  <c r="D24" i="7"/>
  <c r="E25" i="22" s="1"/>
  <c r="D501" i="24" s="1"/>
  <c r="B24" i="7"/>
  <c r="C25" i="22" s="1"/>
  <c r="B501" i="24" s="1"/>
  <c r="K27" i="7"/>
  <c r="L28" i="22" s="1"/>
  <c r="M579" i="24" s="1"/>
  <c r="AN30" i="1"/>
  <c r="AH30" i="1"/>
  <c r="AB30" i="1"/>
  <c r="V30" i="1"/>
  <c r="P30" i="1"/>
  <c r="J30" i="1"/>
  <c r="D30" i="1"/>
  <c r="K21" i="7"/>
  <c r="L22" i="22" s="1"/>
  <c r="M423" i="24" s="1"/>
  <c r="N8" i="7"/>
  <c r="O9" i="22" s="1"/>
  <c r="S85" i="24" s="1"/>
  <c r="L6" i="7"/>
  <c r="M7" i="22" s="1"/>
  <c r="L20" i="7"/>
  <c r="M21" i="22" s="1"/>
  <c r="Q397" i="24" s="1"/>
  <c r="L12" i="7"/>
  <c r="M13" i="22" s="1"/>
  <c r="Q189" i="24" s="1"/>
  <c r="B531" i="8"/>
  <c r="B219" i="8"/>
  <c r="H20" i="16"/>
  <c r="B796" i="14"/>
  <c r="F20" i="16"/>
  <c r="F1130" i="14"/>
  <c r="B1136" i="14" s="1"/>
  <c r="B728" i="14"/>
  <c r="B830" i="14"/>
  <c r="B898" i="14"/>
  <c r="B966" i="14"/>
  <c r="E20" i="16"/>
  <c r="B932" i="14"/>
  <c r="K32" i="3"/>
  <c r="B864" i="14"/>
  <c r="B1170" i="14"/>
  <c r="B1001" i="14"/>
  <c r="B967" i="14"/>
  <c r="B694" i="14"/>
  <c r="B1000" i="14"/>
  <c r="B762" i="14"/>
  <c r="B1102" i="14"/>
  <c r="B1034" i="14"/>
  <c r="C20" i="16"/>
  <c r="H5" i="14"/>
  <c r="B46" i="14"/>
  <c r="C382" i="14"/>
  <c r="B388" i="14" s="1"/>
  <c r="B81" i="14"/>
  <c r="B116" i="14"/>
  <c r="B150" i="14"/>
  <c r="B218" i="14"/>
  <c r="B286" i="14"/>
  <c r="B422" i="14"/>
  <c r="B456" i="14"/>
  <c r="B524" i="14"/>
  <c r="B558" i="14"/>
  <c r="B592" i="14"/>
  <c r="B626" i="14"/>
  <c r="B660" i="14"/>
  <c r="D20" i="16"/>
  <c r="B252" i="14"/>
  <c r="B184" i="14"/>
  <c r="B320" i="14"/>
  <c r="D5" i="14"/>
  <c r="B11" i="14" s="1"/>
  <c r="B490" i="14"/>
  <c r="B20" i="16"/>
  <c r="B38" i="20"/>
  <c r="B38" i="22"/>
  <c r="B30" i="22"/>
  <c r="B30" i="20"/>
  <c r="B22" i="22"/>
  <c r="B22" i="20"/>
  <c r="B14" i="22"/>
  <c r="B14" i="20"/>
  <c r="B4" i="6"/>
  <c r="F4" i="6"/>
  <c r="E13" i="6"/>
  <c r="F23" i="7"/>
  <c r="E21" i="6" s="1"/>
  <c r="C23" i="7"/>
  <c r="M23" i="7"/>
  <c r="N24" i="22" s="1"/>
  <c r="R475" i="24" s="1"/>
  <c r="G7" i="5"/>
  <c r="F7" i="5"/>
  <c r="E7" i="5"/>
  <c r="D7" i="5"/>
  <c r="C7" i="5"/>
  <c r="B7" i="5"/>
  <c r="O7" i="5" s="1"/>
  <c r="B84" i="8" s="1"/>
  <c r="C6" i="6"/>
  <c r="D16" i="5"/>
  <c r="C16" i="5"/>
  <c r="R27" i="5"/>
  <c r="B610" i="8" s="1"/>
  <c r="P27" i="5"/>
  <c r="E604" i="8" s="1"/>
  <c r="O27" i="5"/>
  <c r="B604" i="8" s="1"/>
  <c r="Q27" i="5"/>
  <c r="L604" i="8" s="1"/>
  <c r="A7" i="7"/>
  <c r="A57" i="24"/>
  <c r="A54" i="24" s="1"/>
  <c r="A6" i="5"/>
  <c r="AF8" i="1"/>
  <c r="B8" i="17"/>
  <c r="C8" i="1"/>
  <c r="G8" i="1"/>
  <c r="K8" i="1"/>
  <c r="O8" i="1"/>
  <c r="P8" i="1" s="1"/>
  <c r="W8" i="1"/>
  <c r="AA8" i="1"/>
  <c r="AE8" i="1"/>
  <c r="AI8" i="1"/>
  <c r="AM8" i="1"/>
  <c r="A57" i="8"/>
  <c r="A54" i="8" s="1"/>
  <c r="H8" i="1"/>
  <c r="L8" i="1"/>
  <c r="T8" i="1"/>
  <c r="V8" i="1" s="1"/>
  <c r="H57" i="8" s="1"/>
  <c r="X8" i="1"/>
  <c r="AJ8" i="1"/>
  <c r="AN8" i="1"/>
  <c r="B26" i="20"/>
  <c r="B26" i="22"/>
  <c r="B427" i="8"/>
  <c r="B7" i="20"/>
  <c r="B9" i="22"/>
  <c r="P5" i="5"/>
  <c r="E32" i="8" s="1"/>
  <c r="AG8" i="1"/>
  <c r="Y8" i="1"/>
  <c r="Q8" i="1"/>
  <c r="I8" i="1"/>
  <c r="J8" i="1" s="1"/>
  <c r="D57" i="8" s="1"/>
  <c r="I22" i="6"/>
  <c r="P31" i="5"/>
  <c r="E708" i="8" s="1"/>
  <c r="O31" i="5"/>
  <c r="B708" i="8" s="1"/>
  <c r="R7" i="5"/>
  <c r="B90" i="8" s="1"/>
  <c r="P7" i="5"/>
  <c r="E84" i="8" s="1"/>
  <c r="Q7" i="5"/>
  <c r="L84" i="8" s="1"/>
  <c r="O16" i="5"/>
  <c r="B318" i="8" s="1"/>
  <c r="R16" i="5"/>
  <c r="B324" i="8" s="1"/>
  <c r="P16" i="5"/>
  <c r="E318" i="8" s="1"/>
  <c r="Q21" i="5"/>
  <c r="L448" i="8" s="1"/>
  <c r="P21" i="5"/>
  <c r="E448" i="8" s="1"/>
  <c r="R21" i="5"/>
  <c r="B454" i="8" s="1"/>
  <c r="B18" i="20"/>
  <c r="B18" i="22"/>
  <c r="AH8" i="1"/>
  <c r="L57" i="8" s="1"/>
  <c r="Z8" i="1"/>
  <c r="AB8" i="1" s="1"/>
  <c r="J57" i="8" s="1"/>
  <c r="R8" i="1"/>
  <c r="B8" i="1"/>
  <c r="D8" i="1" s="1"/>
  <c r="A5" i="6"/>
  <c r="D10" i="6"/>
  <c r="H10" i="6"/>
  <c r="E10" i="6"/>
  <c r="C10" i="6"/>
  <c r="B10" i="6"/>
  <c r="I10" i="6"/>
  <c r="O12" i="5"/>
  <c r="B214" i="8" s="1"/>
  <c r="R12" i="5"/>
  <c r="B220" i="8" s="1"/>
  <c r="P12" i="5"/>
  <c r="E214" i="8" s="1"/>
  <c r="Q16" i="5"/>
  <c r="L318" i="8" s="1"/>
  <c r="D25" i="6"/>
  <c r="B20" i="6"/>
  <c r="D20" i="6"/>
  <c r="I20" i="6"/>
  <c r="I9" i="6"/>
  <c r="R15" i="5"/>
  <c r="B298" i="8" s="1"/>
  <c r="P15" i="5"/>
  <c r="E292" i="8" s="1"/>
  <c r="D14" i="6"/>
  <c r="H14" i="6"/>
  <c r="D18" i="6"/>
  <c r="H18" i="6"/>
  <c r="C21" i="6"/>
  <c r="G21" i="6"/>
  <c r="D36" i="5"/>
  <c r="A10" i="7"/>
  <c r="D11" i="1"/>
  <c r="G11" i="1"/>
  <c r="J11" i="1"/>
  <c r="M11" i="1"/>
  <c r="P11" i="1"/>
  <c r="S11" i="1"/>
  <c r="V11" i="1"/>
  <c r="A135" i="24"/>
  <c r="A132" i="24" s="1"/>
  <c r="I35" i="6"/>
  <c r="B35" i="6"/>
  <c r="G35" i="6"/>
  <c r="D35" i="6"/>
  <c r="E36" i="5"/>
  <c r="G36" i="5"/>
  <c r="I36" i="5"/>
  <c r="A9" i="7"/>
  <c r="A109" i="24"/>
  <c r="A106" i="24" s="1"/>
  <c r="A18" i="7"/>
  <c r="D19" i="1"/>
  <c r="G19" i="1"/>
  <c r="C343" i="8" s="1"/>
  <c r="J19" i="1"/>
  <c r="D343" i="8" s="1"/>
  <c r="M19" i="1"/>
  <c r="E343" i="8" s="1"/>
  <c r="P19" i="1"/>
  <c r="F343" i="8" s="1"/>
  <c r="S19" i="1"/>
  <c r="G343" i="8" s="1"/>
  <c r="V19" i="1"/>
  <c r="H343" i="8" s="1"/>
  <c r="Y19" i="1"/>
  <c r="AB19" i="1"/>
  <c r="AE19" i="1"/>
  <c r="K343" i="8" s="1"/>
  <c r="AH19" i="1"/>
  <c r="L343" i="8" s="1"/>
  <c r="AK19" i="1"/>
  <c r="M343" i="8" s="1"/>
  <c r="AN19" i="1"/>
  <c r="N343" i="8" s="1"/>
  <c r="H15" i="7"/>
  <c r="A26" i="7"/>
  <c r="A551" i="24"/>
  <c r="A548" i="24" s="1"/>
  <c r="M13" i="7"/>
  <c r="N14" i="22" s="1"/>
  <c r="R215" i="24" s="1"/>
  <c r="K13" i="7"/>
  <c r="L14" i="22" s="1"/>
  <c r="M215" i="24" s="1"/>
  <c r="B15" i="7"/>
  <c r="C16" i="22" s="1"/>
  <c r="B267" i="24" s="1"/>
  <c r="J15" i="7"/>
  <c r="G16" i="7"/>
  <c r="C16" i="7"/>
  <c r="J17" i="7"/>
  <c r="B17" i="7"/>
  <c r="C18" i="22" s="1"/>
  <c r="B319" i="24" s="1"/>
  <c r="D8" i="7"/>
  <c r="E9" i="22" s="1"/>
  <c r="D85" i="24" s="1"/>
  <c r="I8" i="7"/>
  <c r="H6" i="6" s="1"/>
  <c r="E8" i="7"/>
  <c r="C6" i="7"/>
  <c r="D11" i="7"/>
  <c r="E12" i="22" s="1"/>
  <c r="D163" i="24" s="1"/>
  <c r="D12" i="7"/>
  <c r="E13" i="22" s="1"/>
  <c r="D189" i="24" s="1"/>
  <c r="H12" i="7"/>
  <c r="G10" i="6" s="1"/>
  <c r="C13" i="7"/>
  <c r="C11" i="6" s="1"/>
  <c r="E13" i="7"/>
  <c r="A239" i="24"/>
  <c r="A236" i="24" s="1"/>
  <c r="F14" i="7"/>
  <c r="E12" i="6" s="1"/>
  <c r="E17" i="7"/>
  <c r="D15" i="6" s="1"/>
  <c r="A19" i="7"/>
  <c r="A369" i="24"/>
  <c r="A366" i="24" s="1"/>
  <c r="J29" i="7"/>
  <c r="G29" i="7"/>
  <c r="D29" i="7"/>
  <c r="E30" i="22" s="1"/>
  <c r="D631" i="24" s="1"/>
  <c r="L21" i="7"/>
  <c r="M22" i="22" s="1"/>
  <c r="Q423" i="24" s="1"/>
  <c r="N24" i="7"/>
  <c r="O25" i="22" s="1"/>
  <c r="S501" i="24" s="1"/>
  <c r="L24" i="7"/>
  <c r="M25" i="22" s="1"/>
  <c r="Q501" i="24" s="1"/>
  <c r="H24" i="7"/>
  <c r="A25" i="7"/>
  <c r="A525" i="24"/>
  <c r="A522" i="24" s="1"/>
  <c r="A31" i="7"/>
  <c r="A681" i="24"/>
  <c r="A678" i="24" s="1"/>
  <c r="D20" i="7"/>
  <c r="E21" i="22" s="1"/>
  <c r="D397" i="24" s="1"/>
  <c r="H20" i="7"/>
  <c r="C21" i="7"/>
  <c r="D22" i="22" s="1"/>
  <c r="C423" i="24" s="1"/>
  <c r="G21" i="7"/>
  <c r="G22" i="7"/>
  <c r="E24" i="7"/>
  <c r="D22" i="6" s="1"/>
  <c r="K24" i="7"/>
  <c r="L25" i="22" s="1"/>
  <c r="M501" i="24" s="1"/>
  <c r="K28" i="7"/>
  <c r="L29" i="22" s="1"/>
  <c r="M605" i="24" s="1"/>
  <c r="G28" i="7"/>
  <c r="C28" i="7"/>
  <c r="D29" i="22" s="1"/>
  <c r="C605" i="24" s="1"/>
  <c r="L28" i="7"/>
  <c r="M29" i="22" s="1"/>
  <c r="Q605" i="24" s="1"/>
  <c r="H28" i="7"/>
  <c r="D28" i="7"/>
  <c r="E29" i="22" s="1"/>
  <c r="D605" i="24" s="1"/>
  <c r="M28" i="7"/>
  <c r="N29" i="22" s="1"/>
  <c r="R605" i="24" s="1"/>
  <c r="E28" i="7"/>
  <c r="N30" i="7"/>
  <c r="O31" i="22" s="1"/>
  <c r="S657" i="24" s="1"/>
  <c r="J30" i="7"/>
  <c r="I28" i="6" s="1"/>
  <c r="F30" i="7"/>
  <c r="E28" i="6" s="1"/>
  <c r="B30" i="7"/>
  <c r="C31" i="22" s="1"/>
  <c r="B657" i="24" s="1"/>
  <c r="K30" i="7"/>
  <c r="L31" i="22" s="1"/>
  <c r="M657" i="24" s="1"/>
  <c r="G30" i="7"/>
  <c r="H31" i="22" s="1"/>
  <c r="I657" i="24" s="1"/>
  <c r="C30" i="7"/>
  <c r="L30" i="7"/>
  <c r="M31" i="22" s="1"/>
  <c r="Q657" i="24" s="1"/>
  <c r="H30" i="7"/>
  <c r="I31" i="22" s="1"/>
  <c r="J657" i="24" s="1"/>
  <c r="D30" i="7"/>
  <c r="E31" i="22" s="1"/>
  <c r="D657" i="24" s="1"/>
  <c r="F27" i="7"/>
  <c r="E25" i="6" s="1"/>
  <c r="L35" i="7"/>
  <c r="M36" i="22" s="1"/>
  <c r="Q788" i="24" s="1"/>
  <c r="H36" i="6"/>
  <c r="B34" i="6"/>
  <c r="C35" i="7"/>
  <c r="D36" i="22" s="1"/>
  <c r="C788" i="24" s="1"/>
  <c r="D37" i="6"/>
  <c r="C36" i="6"/>
  <c r="G37" i="6"/>
  <c r="F36" i="6"/>
  <c r="H34" i="6"/>
  <c r="I757" i="14"/>
  <c r="I893" i="14"/>
  <c r="I825" i="14"/>
  <c r="C30" i="3"/>
  <c r="C26" i="3"/>
  <c r="C22" i="3"/>
  <c r="B22" i="6" s="1"/>
  <c r="C18" i="3"/>
  <c r="C14" i="3"/>
  <c r="D30" i="3"/>
  <c r="C927" i="14" s="1"/>
  <c r="D26" i="3"/>
  <c r="C791" i="14" s="1"/>
  <c r="D22" i="3"/>
  <c r="C655" i="14" s="1"/>
  <c r="D18" i="3"/>
  <c r="C519" i="14" s="1"/>
  <c r="D14" i="3"/>
  <c r="C383" i="14" s="1"/>
  <c r="E30" i="3"/>
  <c r="D927" i="14" s="1"/>
  <c r="E26" i="3"/>
  <c r="D791" i="14" s="1"/>
  <c r="E22" i="3"/>
  <c r="D655" i="14" s="1"/>
  <c r="E18" i="3"/>
  <c r="D519" i="14" s="1"/>
  <c r="E14" i="3"/>
  <c r="D383" i="14" s="1"/>
  <c r="F30" i="3"/>
  <c r="E927" i="14" s="1"/>
  <c r="F26" i="3"/>
  <c r="E791" i="14" s="1"/>
  <c r="F22" i="3"/>
  <c r="E655" i="14" s="1"/>
  <c r="F18" i="3"/>
  <c r="E519" i="14" s="1"/>
  <c r="F14" i="3"/>
  <c r="E383" i="14" s="1"/>
  <c r="H28" i="3"/>
  <c r="G859" i="14" s="1"/>
  <c r="H24" i="3"/>
  <c r="G723" i="14" s="1"/>
  <c r="H20" i="3"/>
  <c r="G587" i="14" s="1"/>
  <c r="H16" i="3"/>
  <c r="G451" i="14" s="1"/>
  <c r="I28" i="3"/>
  <c r="H859" i="14" s="1"/>
  <c r="I24" i="3"/>
  <c r="H723" i="14" s="1"/>
  <c r="I20" i="3"/>
  <c r="H587" i="14" s="1"/>
  <c r="I16" i="3"/>
  <c r="H451" i="14" s="1"/>
  <c r="C34" i="3"/>
  <c r="E34" i="3"/>
  <c r="D1063" i="14" s="1"/>
  <c r="G34" i="3"/>
  <c r="F1063" i="14" s="1"/>
  <c r="I34" i="3"/>
  <c r="H1063" i="14" s="1"/>
  <c r="D36" i="3"/>
  <c r="C1131" i="14" s="1"/>
  <c r="F36" i="3"/>
  <c r="E1131" i="14" s="1"/>
  <c r="H36" i="3"/>
  <c r="G1131" i="14" s="1"/>
  <c r="J36" i="3"/>
  <c r="I1131" i="14" s="1"/>
  <c r="G30" i="3"/>
  <c r="F927" i="14" s="1"/>
  <c r="G26" i="3"/>
  <c r="F791" i="14" s="1"/>
  <c r="G22" i="3"/>
  <c r="F655" i="14" s="1"/>
  <c r="G18" i="3"/>
  <c r="F519" i="14" s="1"/>
  <c r="G14" i="3"/>
  <c r="F383" i="14" s="1"/>
  <c r="F37" i="3"/>
  <c r="E1165" i="14" s="1"/>
  <c r="H37" i="3"/>
  <c r="G1165" i="14" s="1"/>
  <c r="C28" i="3"/>
  <c r="C24" i="3"/>
  <c r="C20" i="3"/>
  <c r="C16" i="3"/>
  <c r="D28" i="3"/>
  <c r="C859" i="14" s="1"/>
  <c r="D24" i="3"/>
  <c r="C723" i="14" s="1"/>
  <c r="D20" i="3"/>
  <c r="C587" i="14" s="1"/>
  <c r="D16" i="3"/>
  <c r="C451" i="14" s="1"/>
  <c r="E28" i="3"/>
  <c r="D859" i="14" s="1"/>
  <c r="E24" i="3"/>
  <c r="D723" i="14" s="1"/>
  <c r="E20" i="3"/>
  <c r="D587" i="14" s="1"/>
  <c r="E16" i="3"/>
  <c r="D451" i="14" s="1"/>
  <c r="F28" i="3"/>
  <c r="E859" i="14" s="1"/>
  <c r="F24" i="3"/>
  <c r="E723" i="14" s="1"/>
  <c r="F20" i="3"/>
  <c r="E587" i="14" s="1"/>
  <c r="F16" i="3"/>
  <c r="E451" i="14" s="1"/>
  <c r="H30" i="3"/>
  <c r="G927" i="14" s="1"/>
  <c r="H26" i="3"/>
  <c r="G791" i="14" s="1"/>
  <c r="H22" i="3"/>
  <c r="G655" i="14" s="1"/>
  <c r="H18" i="3"/>
  <c r="G519" i="14" s="1"/>
  <c r="H14" i="3"/>
  <c r="G383" i="14" s="1"/>
  <c r="I30" i="3"/>
  <c r="H927" i="14" s="1"/>
  <c r="I26" i="3"/>
  <c r="H791" i="14" s="1"/>
  <c r="I22" i="3"/>
  <c r="H655" i="14" s="1"/>
  <c r="I18" i="3"/>
  <c r="H519" i="14" s="1"/>
  <c r="I14" i="3"/>
  <c r="H383" i="14" s="1"/>
  <c r="D34" i="3"/>
  <c r="C1063" i="14" s="1"/>
  <c r="F34" i="3"/>
  <c r="E1063" i="14" s="1"/>
  <c r="H34" i="3"/>
  <c r="G1063" i="14" s="1"/>
  <c r="C36" i="3"/>
  <c r="E36" i="3"/>
  <c r="D1131" i="14" s="1"/>
  <c r="G36" i="3"/>
  <c r="F1131" i="14" s="1"/>
  <c r="G6" i="3"/>
  <c r="F111" i="14" s="1"/>
  <c r="C5" i="3"/>
  <c r="B76" i="14" s="1"/>
  <c r="E4" i="3"/>
  <c r="D41" i="14" s="1"/>
  <c r="C8" i="3"/>
  <c r="B179" i="14" s="1"/>
  <c r="D11" i="3"/>
  <c r="C281" i="14" s="1"/>
  <c r="F4" i="3"/>
  <c r="E41" i="14" s="1"/>
  <c r="G4" i="3"/>
  <c r="F41" i="14" s="1"/>
  <c r="J12" i="3"/>
  <c r="I315" i="14" s="1"/>
  <c r="D8" i="3"/>
  <c r="C179" i="14" s="1"/>
  <c r="C11" i="3"/>
  <c r="B281" i="14" s="1"/>
  <c r="D4" i="3"/>
  <c r="C41" i="14" s="1"/>
  <c r="G11" i="3"/>
  <c r="F281" i="14" s="1"/>
  <c r="H4" i="3"/>
  <c r="G41" i="14" s="1"/>
  <c r="E3" i="3"/>
  <c r="D6" i="14" s="1"/>
  <c r="G3" i="3"/>
  <c r="F6" i="14" s="1"/>
  <c r="F3" i="3"/>
  <c r="E6" i="14" s="1"/>
  <c r="I3" i="3"/>
  <c r="H6" i="14" s="1"/>
  <c r="C3" i="3"/>
  <c r="B6" i="14" s="1"/>
  <c r="D3" i="3"/>
  <c r="C6" i="14" s="1"/>
  <c r="F12" i="3"/>
  <c r="J10" i="3"/>
  <c r="I247" i="14" s="1"/>
  <c r="F10" i="3"/>
  <c r="F9" i="3"/>
  <c r="G9" i="3"/>
  <c r="F213" i="14" s="1"/>
  <c r="I9" i="3"/>
  <c r="H213" i="14" s="1"/>
  <c r="E8" i="3"/>
  <c r="D179" i="14" s="1"/>
  <c r="I8" i="3"/>
  <c r="H179" i="14" s="1"/>
  <c r="F8" i="3"/>
  <c r="E179" i="14" s="1"/>
  <c r="G8" i="3"/>
  <c r="F179" i="14" s="1"/>
  <c r="H8" i="3"/>
  <c r="G179" i="14" s="1"/>
  <c r="C7" i="3"/>
  <c r="F7" i="3"/>
  <c r="E145" i="14" s="1"/>
  <c r="G7" i="3"/>
  <c r="F145" i="14" s="1"/>
  <c r="I7" i="3"/>
  <c r="H145" i="14" s="1"/>
  <c r="J7" i="3"/>
  <c r="I145" i="14" s="1"/>
  <c r="H7" i="3"/>
  <c r="G145" i="14" s="1"/>
  <c r="D7" i="3"/>
  <c r="C145" i="14" s="1"/>
  <c r="D6" i="3"/>
  <c r="C111" i="14" s="1"/>
  <c r="F6" i="3"/>
  <c r="E111" i="14" s="1"/>
  <c r="J6" i="3"/>
  <c r="I111" i="14" s="1"/>
  <c r="C6" i="3"/>
  <c r="E6" i="3"/>
  <c r="D111" i="14" s="1"/>
  <c r="H6" i="3"/>
  <c r="G111" i="14" s="1"/>
  <c r="G5" i="3"/>
  <c r="F76" i="14" s="1"/>
  <c r="F5" i="3"/>
  <c r="H5" i="3"/>
  <c r="G76" i="14" s="1"/>
  <c r="I4" i="3"/>
  <c r="G6" i="14"/>
  <c r="J3" i="3"/>
  <c r="H33" i="7" l="1"/>
  <c r="I34" i="22" s="1"/>
  <c r="J735" i="24" s="1"/>
  <c r="F32" i="7"/>
  <c r="G33" i="22" s="1"/>
  <c r="H709" i="24" s="1"/>
  <c r="M31" i="5"/>
  <c r="K27" i="3"/>
  <c r="C31" i="5"/>
  <c r="N33" i="7"/>
  <c r="O34" i="22" s="1"/>
  <c r="S735" i="24" s="1"/>
  <c r="H31" i="5"/>
  <c r="G32" i="7"/>
  <c r="G31" i="5"/>
  <c r="K32" i="7"/>
  <c r="L33" i="22" s="1"/>
  <c r="M709" i="24" s="1"/>
  <c r="F33" i="7"/>
  <c r="G34" i="22" s="1"/>
  <c r="H735" i="24" s="1"/>
  <c r="J32" i="7"/>
  <c r="K33" i="22" s="1"/>
  <c r="L709" i="24" s="1"/>
  <c r="N31" i="5"/>
  <c r="B32" i="7"/>
  <c r="C33" i="22" s="1"/>
  <c r="B709" i="24" s="1"/>
  <c r="J4" i="5"/>
  <c r="B505" i="8"/>
  <c r="H14" i="5"/>
  <c r="B5" i="5"/>
  <c r="I28" i="7"/>
  <c r="O5" i="5"/>
  <c r="B32" i="8" s="1"/>
  <c r="C5" i="5"/>
  <c r="F5" i="5"/>
  <c r="D27" i="7"/>
  <c r="E28" i="22" s="1"/>
  <c r="D579" i="24" s="1"/>
  <c r="G5" i="5"/>
  <c r="I5" i="5"/>
  <c r="D5" i="5"/>
  <c r="B453" i="8"/>
  <c r="B557" i="8"/>
  <c r="B559" i="14"/>
  <c r="B695" i="14"/>
  <c r="B423" i="14"/>
  <c r="H29" i="7"/>
  <c r="K29" i="7"/>
  <c r="L30" i="22" s="1"/>
  <c r="M631" i="24" s="1"/>
  <c r="N29" i="7"/>
  <c r="O30" i="22" s="1"/>
  <c r="S631" i="24" s="1"/>
  <c r="D26" i="6"/>
  <c r="G26" i="6"/>
  <c r="F28" i="7"/>
  <c r="E26" i="6" s="1"/>
  <c r="O25" i="5"/>
  <c r="B552" i="8" s="1"/>
  <c r="Q25" i="5"/>
  <c r="L552" i="8" s="1"/>
  <c r="C25" i="5"/>
  <c r="K25" i="5"/>
  <c r="D25" i="5"/>
  <c r="K23" i="3"/>
  <c r="R24" i="5"/>
  <c r="B532" i="8" s="1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C22" i="7"/>
  <c r="L22" i="7"/>
  <c r="M23" i="22" s="1"/>
  <c r="Q449" i="24" s="1"/>
  <c r="K22" i="7"/>
  <c r="L23" i="22" s="1"/>
  <c r="M449" i="24" s="1"/>
  <c r="E22" i="7"/>
  <c r="F23" i="22" s="1"/>
  <c r="G449" i="24" s="1"/>
  <c r="H22" i="7"/>
  <c r="I23" i="22" s="1"/>
  <c r="J449" i="24" s="1"/>
  <c r="J22" i="7"/>
  <c r="K23" i="22" s="1"/>
  <c r="L449" i="24" s="1"/>
  <c r="B21" i="7"/>
  <c r="B19" i="6" s="1"/>
  <c r="E21" i="7"/>
  <c r="D19" i="6" s="1"/>
  <c r="H21" i="7"/>
  <c r="I22" i="22" s="1"/>
  <c r="J423" i="24" s="1"/>
  <c r="J21" i="7"/>
  <c r="I19" i="6" s="1"/>
  <c r="M17" i="7"/>
  <c r="N18" i="22" s="1"/>
  <c r="R319" i="24" s="1"/>
  <c r="F17" i="7"/>
  <c r="E15" i="6" s="1"/>
  <c r="N17" i="7"/>
  <c r="O18" i="22" s="1"/>
  <c r="S319" i="24" s="1"/>
  <c r="K15" i="3"/>
  <c r="D17" i="7"/>
  <c r="E18" i="22" s="1"/>
  <c r="D319" i="24" s="1"/>
  <c r="H17" i="7"/>
  <c r="G15" i="7"/>
  <c r="M15" i="7"/>
  <c r="N16" i="22" s="1"/>
  <c r="R267" i="24" s="1"/>
  <c r="E15" i="7"/>
  <c r="D13" i="6" s="1"/>
  <c r="D15" i="7"/>
  <c r="E16" i="22" s="1"/>
  <c r="D267" i="24" s="1"/>
  <c r="L15" i="7"/>
  <c r="M16" i="22" s="1"/>
  <c r="Q267" i="24" s="1"/>
  <c r="H13" i="6"/>
  <c r="C15" i="7"/>
  <c r="D16" i="22" s="1"/>
  <c r="C267" i="24" s="1"/>
  <c r="F15" i="7"/>
  <c r="G16" i="22" s="1"/>
  <c r="H267" i="24" s="1"/>
  <c r="B13" i="22"/>
  <c r="I5" i="7"/>
  <c r="H3" i="6" s="1"/>
  <c r="P25" i="5"/>
  <c r="E552" i="8" s="1"/>
  <c r="I25" i="5"/>
  <c r="F16" i="5"/>
  <c r="G14" i="5"/>
  <c r="I16" i="5"/>
  <c r="F30" i="5"/>
  <c r="B30" i="5"/>
  <c r="M30" i="5"/>
  <c r="H16" i="7"/>
  <c r="I17" i="22" s="1"/>
  <c r="J293" i="24" s="1"/>
  <c r="N16" i="5"/>
  <c r="B25" i="5"/>
  <c r="B27" i="5"/>
  <c r="E27" i="5"/>
  <c r="I27" i="5"/>
  <c r="M27" i="5"/>
  <c r="B10" i="22"/>
  <c r="B10" i="20"/>
  <c r="E34" i="7"/>
  <c r="F34" i="7"/>
  <c r="M25" i="5"/>
  <c r="N25" i="5"/>
  <c r="E14" i="5"/>
  <c r="D30" i="5"/>
  <c r="G22" i="22"/>
  <c r="H423" i="24" s="1"/>
  <c r="H33" i="6"/>
  <c r="M33" i="7"/>
  <c r="M734" i="8" s="1"/>
  <c r="H16" i="5"/>
  <c r="E25" i="5"/>
  <c r="F25" i="5"/>
  <c r="B1103" i="14"/>
  <c r="C30" i="5"/>
  <c r="J5" i="7"/>
  <c r="K6" i="22" s="1"/>
  <c r="L7" i="24" s="1"/>
  <c r="B39" i="22"/>
  <c r="B39" i="20"/>
  <c r="B34" i="5"/>
  <c r="E34" i="5"/>
  <c r="M34" i="5"/>
  <c r="I34" i="5"/>
  <c r="C21" i="5"/>
  <c r="E21" i="5"/>
  <c r="M21" i="5"/>
  <c r="B21" i="5"/>
  <c r="F21" i="5"/>
  <c r="N21" i="5"/>
  <c r="J21" i="5"/>
  <c r="I21" i="5"/>
  <c r="B831" i="14"/>
  <c r="I6" i="7"/>
  <c r="K14" i="7"/>
  <c r="L15" i="22" s="1"/>
  <c r="M241" i="24" s="1"/>
  <c r="Q36" i="5"/>
  <c r="L839" i="8" s="1"/>
  <c r="B36" i="5"/>
  <c r="K19" i="3"/>
  <c r="R20" i="5"/>
  <c r="B428" i="8" s="1"/>
  <c r="E6" i="7"/>
  <c r="F7" i="22" s="1"/>
  <c r="G33" i="24" s="1"/>
  <c r="J6" i="7"/>
  <c r="K7" i="22" s="1"/>
  <c r="L33" i="24" s="1"/>
  <c r="J26" i="5"/>
  <c r="M34" i="7"/>
  <c r="N35" i="22" s="1"/>
  <c r="R762" i="24" s="1"/>
  <c r="L38" i="7"/>
  <c r="M39" i="22" s="1"/>
  <c r="Q866" i="24" s="1"/>
  <c r="C36" i="5"/>
  <c r="K36" i="5"/>
  <c r="F22" i="22"/>
  <c r="G423" i="24" s="1"/>
  <c r="I38" i="7"/>
  <c r="J39" i="22" s="1"/>
  <c r="K866" i="24" s="1"/>
  <c r="F35" i="7"/>
  <c r="I34" i="7"/>
  <c r="H32" i="6" s="1"/>
  <c r="E32" i="7"/>
  <c r="F33" i="22" s="1"/>
  <c r="G709" i="24" s="1"/>
  <c r="M32" i="7"/>
  <c r="N33" i="22" s="1"/>
  <c r="R709" i="24" s="1"/>
  <c r="E30" i="7"/>
  <c r="F31" i="22" s="1"/>
  <c r="G657" i="24" s="1"/>
  <c r="I30" i="7"/>
  <c r="H28" i="6" s="1"/>
  <c r="I16" i="7"/>
  <c r="J17" i="22" s="1"/>
  <c r="K293" i="24" s="1"/>
  <c r="L34" i="7"/>
  <c r="M35" i="22" s="1"/>
  <c r="Q762" i="24" s="1"/>
  <c r="J34" i="5"/>
  <c r="H34" i="5"/>
  <c r="G34" i="5"/>
  <c r="E37" i="7"/>
  <c r="F38" i="22" s="1"/>
  <c r="G840" i="24" s="1"/>
  <c r="H7" i="5"/>
  <c r="I7" i="5"/>
  <c r="J7" i="5"/>
  <c r="K7" i="5"/>
  <c r="L7" i="5"/>
  <c r="M7" i="5"/>
  <c r="N7" i="5"/>
  <c r="K35" i="3"/>
  <c r="K29" i="3"/>
  <c r="G14" i="7"/>
  <c r="H15" i="22" s="1"/>
  <c r="I241" i="24" s="1"/>
  <c r="P23" i="5"/>
  <c r="E500" i="8" s="1"/>
  <c r="E26" i="5"/>
  <c r="D6" i="7"/>
  <c r="E7" i="22" s="1"/>
  <c r="H6" i="7"/>
  <c r="I7" i="22" s="1"/>
  <c r="J33" i="24" s="1"/>
  <c r="N6" i="7"/>
  <c r="O7" i="22" s="1"/>
  <c r="S33" i="24" s="1"/>
  <c r="R34" i="5"/>
  <c r="B793" i="8" s="1"/>
  <c r="E38" i="7"/>
  <c r="F39" i="22" s="1"/>
  <c r="G866" i="24" s="1"/>
  <c r="H36" i="5"/>
  <c r="B491" i="14"/>
  <c r="N34" i="5"/>
  <c r="D34" i="5"/>
  <c r="K34" i="5"/>
  <c r="L34" i="5"/>
  <c r="B16" i="22"/>
  <c r="B297" i="8"/>
  <c r="D26" i="5"/>
  <c r="B6" i="7"/>
  <c r="C7" i="22" s="1"/>
  <c r="B33" i="24" s="1"/>
  <c r="G6" i="7"/>
  <c r="H7" i="22" s="1"/>
  <c r="I33" i="24" s="1"/>
  <c r="E14" i="7"/>
  <c r="I14" i="7"/>
  <c r="H12" i="6" s="1"/>
  <c r="O34" i="5"/>
  <c r="B787" i="8" s="1"/>
  <c r="Q34" i="5"/>
  <c r="L787" i="8" s="1"/>
  <c r="B38" i="7"/>
  <c r="H38" i="7"/>
  <c r="I39" i="22" s="1"/>
  <c r="J866" i="24" s="1"/>
  <c r="N36" i="5"/>
  <c r="J38" i="7"/>
  <c r="I36" i="6" s="1"/>
  <c r="C38" i="7"/>
  <c r="D39" i="22" s="1"/>
  <c r="C866" i="24" s="1"/>
  <c r="K9" i="5"/>
  <c r="J36" i="5"/>
  <c r="I21" i="6"/>
  <c r="K31" i="3"/>
  <c r="V9" i="29"/>
  <c r="Q865" i="24"/>
  <c r="W21" i="29"/>
  <c r="W19" i="29"/>
  <c r="V40" i="29"/>
  <c r="V19" i="29"/>
  <c r="Y19" i="29"/>
  <c r="Q370" i="24"/>
  <c r="X20" i="29"/>
  <c r="B272" i="24"/>
  <c r="Y16" i="29"/>
  <c r="Q162" i="24"/>
  <c r="X12" i="29"/>
  <c r="Q84" i="24"/>
  <c r="X9" i="29"/>
  <c r="Q448" i="24"/>
  <c r="X23" i="29"/>
  <c r="Q188" i="24"/>
  <c r="X13" i="29"/>
  <c r="Q32" i="24"/>
  <c r="X7" i="29"/>
  <c r="G656" i="24"/>
  <c r="W31" i="29"/>
  <c r="Q682" i="24"/>
  <c r="X32" i="29"/>
  <c r="B845" i="24"/>
  <c r="Y38" i="29"/>
  <c r="G839" i="24"/>
  <c r="W38" i="29"/>
  <c r="G761" i="24"/>
  <c r="W35" i="29"/>
  <c r="G708" i="24"/>
  <c r="W33" i="29"/>
  <c r="Q578" i="24"/>
  <c r="X28" i="29"/>
  <c r="B656" i="24"/>
  <c r="V31" i="29"/>
  <c r="B292" i="24"/>
  <c r="V17" i="29"/>
  <c r="B318" i="24"/>
  <c r="V18" i="29"/>
  <c r="Q58" i="24"/>
  <c r="X8" i="29"/>
  <c r="B552" i="24"/>
  <c r="V27" i="29"/>
  <c r="G6" i="24"/>
  <c r="W6" i="29"/>
  <c r="B428" i="24"/>
  <c r="Y22" i="29"/>
  <c r="B58" i="24"/>
  <c r="V8" i="29"/>
  <c r="G318" i="24"/>
  <c r="W18" i="29"/>
  <c r="Q813" i="24"/>
  <c r="X37" i="29"/>
  <c r="B64" i="24"/>
  <c r="Y8" i="29"/>
  <c r="B761" i="24"/>
  <c r="V35" i="29"/>
  <c r="B558" i="24"/>
  <c r="Y27" i="29"/>
  <c r="G865" i="24"/>
  <c r="W39" i="29"/>
  <c r="G787" i="24"/>
  <c r="W36" i="29"/>
  <c r="B604" i="24"/>
  <c r="V29" i="29"/>
  <c r="B584" i="24"/>
  <c r="Y28" i="29"/>
  <c r="B298" i="24"/>
  <c r="Y17" i="29"/>
  <c r="G58" i="24"/>
  <c r="W8" i="29"/>
  <c r="G240" i="24"/>
  <c r="W15" i="29"/>
  <c r="B532" i="24"/>
  <c r="Y26" i="29"/>
  <c r="B448" i="24"/>
  <c r="V23" i="29"/>
  <c r="B142" i="24"/>
  <c r="Y11" i="29"/>
  <c r="B630" i="24"/>
  <c r="V30" i="29"/>
  <c r="B422" i="24"/>
  <c r="V22" i="29"/>
  <c r="G266" i="24"/>
  <c r="W16" i="29"/>
  <c r="B188" i="24"/>
  <c r="V13" i="29"/>
  <c r="B90" i="24"/>
  <c r="Y9" i="29"/>
  <c r="B682" i="24"/>
  <c r="V32" i="29"/>
  <c r="B578" i="24"/>
  <c r="V28" i="29"/>
  <c r="B162" i="24"/>
  <c r="V12" i="29"/>
  <c r="B871" i="24"/>
  <c r="Y39" i="29"/>
  <c r="B376" i="24"/>
  <c r="Y20" i="29"/>
  <c r="G136" i="24"/>
  <c r="W11" i="29"/>
  <c r="B819" i="24"/>
  <c r="Y37" i="29"/>
  <c r="B246" i="24"/>
  <c r="Y15" i="29"/>
  <c r="B370" i="24"/>
  <c r="V20" i="29"/>
  <c r="B220" i="24"/>
  <c r="Y14" i="29"/>
  <c r="B32" i="24"/>
  <c r="V7" i="29"/>
  <c r="B767" i="24"/>
  <c r="Y35" i="29"/>
  <c r="B813" i="24"/>
  <c r="V37" i="29"/>
  <c r="B865" i="24"/>
  <c r="V39" i="29"/>
  <c r="G813" i="24"/>
  <c r="W37" i="29"/>
  <c r="G188" i="24"/>
  <c r="W13" i="29"/>
  <c r="G448" i="24"/>
  <c r="W23" i="29"/>
  <c r="G32" i="24"/>
  <c r="W7" i="29"/>
  <c r="Q787" i="24"/>
  <c r="X36" i="29"/>
  <c r="B734" i="24"/>
  <c r="V34" i="29"/>
  <c r="Y25" i="29"/>
  <c r="Y21" i="29"/>
  <c r="G578" i="24"/>
  <c r="W28" i="29"/>
  <c r="Q292" i="24"/>
  <c r="X17" i="29"/>
  <c r="B136" i="24"/>
  <c r="V11" i="29"/>
  <c r="Q318" i="24"/>
  <c r="X18" i="29"/>
  <c r="G526" i="24"/>
  <c r="W26" i="29"/>
  <c r="B740" i="24"/>
  <c r="Y34" i="29"/>
  <c r="G292" i="24"/>
  <c r="W17" i="29"/>
  <c r="B214" i="24"/>
  <c r="V14" i="29"/>
  <c r="B839" i="24"/>
  <c r="V38" i="29"/>
  <c r="Q240" i="24"/>
  <c r="X15" i="29"/>
  <c r="B526" i="24"/>
  <c r="V26" i="29"/>
  <c r="B168" i="24"/>
  <c r="Y12" i="29"/>
  <c r="B454" i="24"/>
  <c r="Y23" i="29"/>
  <c r="B12" i="24"/>
  <c r="Y6" i="29"/>
  <c r="Q266" i="24"/>
  <c r="X16" i="29"/>
  <c r="Q136" i="24"/>
  <c r="X11" i="29"/>
  <c r="Q552" i="24"/>
  <c r="X27" i="29"/>
  <c r="Q474" i="24"/>
  <c r="X24" i="29"/>
  <c r="B480" i="24"/>
  <c r="Y24" i="29"/>
  <c r="Q214" i="24"/>
  <c r="X14" i="29"/>
  <c r="B662" i="24"/>
  <c r="Y31" i="29"/>
  <c r="B688" i="24"/>
  <c r="Y32" i="29"/>
  <c r="B240" i="24"/>
  <c r="V15" i="29"/>
  <c r="B897" i="24"/>
  <c r="Y40" i="29"/>
  <c r="B714" i="24"/>
  <c r="Y33" i="29"/>
  <c r="G552" i="24"/>
  <c r="W27" i="29"/>
  <c r="G84" i="24"/>
  <c r="W9" i="29"/>
  <c r="G214" i="24"/>
  <c r="W14" i="29"/>
  <c r="G682" i="24"/>
  <c r="W32" i="29"/>
  <c r="Q526" i="24"/>
  <c r="X26" i="29"/>
  <c r="Q656" i="24"/>
  <c r="X31" i="29"/>
  <c r="Q6" i="24"/>
  <c r="X6" i="29"/>
  <c r="Q708" i="24"/>
  <c r="X33" i="29"/>
  <c r="B610" i="24"/>
  <c r="Y29" i="29"/>
  <c r="G422" i="24"/>
  <c r="W22" i="29"/>
  <c r="B324" i="24"/>
  <c r="Y18" i="29"/>
  <c r="B266" i="24"/>
  <c r="V16" i="29"/>
  <c r="B194" i="24"/>
  <c r="Y13" i="29"/>
  <c r="G474" i="24"/>
  <c r="W24" i="29"/>
  <c r="G110" i="24"/>
  <c r="W10" i="29"/>
  <c r="G604" i="24"/>
  <c r="W29" i="29"/>
  <c r="Q422" i="24"/>
  <c r="X22" i="29"/>
  <c r="Q604" i="24"/>
  <c r="X29" i="29"/>
  <c r="B6" i="24"/>
  <c r="V6" i="29"/>
  <c r="Q110" i="24"/>
  <c r="X10" i="29"/>
  <c r="Q839" i="24"/>
  <c r="X38" i="29"/>
  <c r="G370" i="24"/>
  <c r="W20" i="29"/>
  <c r="B474" i="24"/>
  <c r="V24" i="29"/>
  <c r="B787" i="24"/>
  <c r="V36" i="29"/>
  <c r="B116" i="24"/>
  <c r="Y10" i="29"/>
  <c r="B38" i="24"/>
  <c r="Y7" i="29"/>
  <c r="B708" i="24"/>
  <c r="V33" i="29"/>
  <c r="B110" i="24"/>
  <c r="V10" i="29"/>
  <c r="G891" i="24"/>
  <c r="W40" i="29"/>
  <c r="B793" i="24"/>
  <c r="Y36" i="29"/>
  <c r="B636" i="24"/>
  <c r="Y30" i="29"/>
  <c r="G162" i="24"/>
  <c r="W12" i="29"/>
  <c r="G734" i="24"/>
  <c r="W34" i="29"/>
  <c r="Q891" i="24"/>
  <c r="X40" i="29"/>
  <c r="Q761" i="24"/>
  <c r="X35" i="29"/>
  <c r="Q734" i="24"/>
  <c r="X34" i="29"/>
  <c r="W25" i="29"/>
  <c r="X19" i="29"/>
  <c r="X25" i="29"/>
  <c r="V25" i="29"/>
  <c r="X21" i="29"/>
  <c r="V21" i="29"/>
  <c r="B792" i="8"/>
  <c r="H37" i="22"/>
  <c r="I814" i="24" s="1"/>
  <c r="B89" i="8"/>
  <c r="B609" i="8"/>
  <c r="B323" i="8"/>
  <c r="B355" i="14"/>
  <c r="B627" i="14"/>
  <c r="D5" i="7"/>
  <c r="E6" i="22" s="1"/>
  <c r="D7" i="24" s="1"/>
  <c r="C5" i="7"/>
  <c r="D6" i="22" s="1"/>
  <c r="B6" i="20"/>
  <c r="D5" i="8"/>
  <c r="D4" i="5"/>
  <c r="E4" i="5"/>
  <c r="E5" i="8"/>
  <c r="C5" i="8"/>
  <c r="C4" i="5"/>
  <c r="H5" i="8"/>
  <c r="H4" i="5"/>
  <c r="F5" i="8"/>
  <c r="F4" i="5"/>
  <c r="K5" i="8"/>
  <c r="K4" i="5"/>
  <c r="B5" i="8"/>
  <c r="B4" i="5"/>
  <c r="O4" i="5" s="1"/>
  <c r="B6" i="8" s="1"/>
  <c r="N5" i="8"/>
  <c r="N4" i="5"/>
  <c r="I3" i="6"/>
  <c r="Y6" i="1"/>
  <c r="I27" i="9" s="1"/>
  <c r="M4" i="5"/>
  <c r="AH6" i="1"/>
  <c r="G3" i="6"/>
  <c r="E5" i="7"/>
  <c r="F6" i="22" s="1"/>
  <c r="G7" i="24" s="1"/>
  <c r="K5" i="7"/>
  <c r="L6" i="22" s="1"/>
  <c r="M7" i="24" s="1"/>
  <c r="F5" i="7"/>
  <c r="G6" i="22" s="1"/>
  <c r="H7" i="24" s="1"/>
  <c r="B5" i="7"/>
  <c r="C6" i="22" s="1"/>
  <c r="B7" i="24" s="1"/>
  <c r="L5" i="7"/>
  <c r="M6" i="22" s="1"/>
  <c r="Q7" i="24" s="1"/>
  <c r="I33" i="6"/>
  <c r="K36" i="22"/>
  <c r="L788" i="24" s="1"/>
  <c r="B26" i="29"/>
  <c r="B25" i="27"/>
  <c r="B25" i="29"/>
  <c r="B24" i="27"/>
  <c r="B18" i="29"/>
  <c r="B17" i="27"/>
  <c r="B32" i="29"/>
  <c r="B31" i="27"/>
  <c r="B14" i="29"/>
  <c r="B13" i="27"/>
  <c r="B22" i="29"/>
  <c r="B21" i="27"/>
  <c r="B17" i="29"/>
  <c r="B16" i="27"/>
  <c r="B36" i="29"/>
  <c r="B35" i="27"/>
  <c r="J39" i="7"/>
  <c r="C39" i="7"/>
  <c r="D40" i="22" s="1"/>
  <c r="C892" i="24" s="1"/>
  <c r="B39" i="7"/>
  <c r="C40" i="22" s="1"/>
  <c r="B892" i="24" s="1"/>
  <c r="B34" i="29"/>
  <c r="B33" i="27"/>
  <c r="K26" i="5"/>
  <c r="K577" i="8"/>
  <c r="L26" i="5"/>
  <c r="L577" i="8"/>
  <c r="B35" i="29"/>
  <c r="B34" i="27"/>
  <c r="F31" i="5"/>
  <c r="F707" i="8"/>
  <c r="B29" i="20"/>
  <c r="B29" i="22"/>
  <c r="B37" i="29"/>
  <c r="B36" i="27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B23" i="29"/>
  <c r="B22" i="27"/>
  <c r="B29" i="29"/>
  <c r="B28" i="27"/>
  <c r="B10" i="29"/>
  <c r="B9" i="27"/>
  <c r="B40" i="29"/>
  <c r="B39" i="27"/>
  <c r="B19" i="29"/>
  <c r="B18" i="27"/>
  <c r="B24" i="22"/>
  <c r="B24" i="20"/>
  <c r="M18" i="5"/>
  <c r="M369" i="8"/>
  <c r="H18" i="5"/>
  <c r="H369" i="8"/>
  <c r="N26" i="5"/>
  <c r="N577" i="8"/>
  <c r="F26" i="5"/>
  <c r="F577" i="8"/>
  <c r="B38" i="29"/>
  <c r="B37" i="27"/>
  <c r="B31" i="29"/>
  <c r="B30" i="27"/>
  <c r="D31" i="5"/>
  <c r="D707" i="8"/>
  <c r="J5" i="5"/>
  <c r="J31" i="8"/>
  <c r="B37" i="8" s="1"/>
  <c r="B12" i="22"/>
  <c r="B12" i="20"/>
  <c r="B36" i="22"/>
  <c r="B36" i="20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Q20" i="5"/>
  <c r="L422" i="8" s="1"/>
  <c r="C38" i="5"/>
  <c r="E38" i="5"/>
  <c r="K38" i="5"/>
  <c r="M38" i="5"/>
  <c r="L38" i="5"/>
  <c r="D38" i="5"/>
  <c r="B38" i="5"/>
  <c r="J38" i="5"/>
  <c r="B33" i="29"/>
  <c r="B32" i="27"/>
  <c r="B16" i="29"/>
  <c r="B15" i="27"/>
  <c r="I18" i="5"/>
  <c r="I369" i="8"/>
  <c r="B18" i="5"/>
  <c r="B369" i="8"/>
  <c r="C18" i="5"/>
  <c r="C369" i="8"/>
  <c r="D18" i="5"/>
  <c r="D369" i="8"/>
  <c r="B20" i="29"/>
  <c r="B19" i="27"/>
  <c r="B24" i="29"/>
  <c r="B23" i="27"/>
  <c r="I26" i="5"/>
  <c r="I577" i="8"/>
  <c r="C26" i="5"/>
  <c r="C577" i="8"/>
  <c r="B28" i="29"/>
  <c r="B27" i="27"/>
  <c r="B899" i="14"/>
  <c r="L33" i="7"/>
  <c r="L734" i="8" s="1"/>
  <c r="F27" i="6"/>
  <c r="I27" i="6"/>
  <c r="B34" i="22"/>
  <c r="I23" i="7"/>
  <c r="F9" i="6"/>
  <c r="E11" i="7"/>
  <c r="F12" i="22" s="1"/>
  <c r="G163" i="24" s="1"/>
  <c r="J11" i="7"/>
  <c r="K12" i="22" s="1"/>
  <c r="L163" i="24" s="1"/>
  <c r="K39" i="7"/>
  <c r="L40" i="22" s="1"/>
  <c r="M892" i="24" s="1"/>
  <c r="D39" i="7"/>
  <c r="E40" i="22" s="1"/>
  <c r="D892" i="24" s="1"/>
  <c r="N34" i="22"/>
  <c r="R735" i="24" s="1"/>
  <c r="K22" i="22"/>
  <c r="L423" i="24" s="1"/>
  <c r="E33" i="5"/>
  <c r="C27" i="7"/>
  <c r="D28" i="22" s="1"/>
  <c r="C579" i="24" s="1"/>
  <c r="J33" i="5"/>
  <c r="H27" i="7"/>
  <c r="I28" i="22" s="1"/>
  <c r="J579" i="24" s="1"/>
  <c r="K17" i="3"/>
  <c r="G35" i="7"/>
  <c r="F33" i="6" s="1"/>
  <c r="D35" i="7"/>
  <c r="E36" i="22" s="1"/>
  <c r="D788" i="24" s="1"/>
  <c r="N27" i="7"/>
  <c r="O28" i="22" s="1"/>
  <c r="S579" i="24" s="1"/>
  <c r="I29" i="7"/>
  <c r="H27" i="6" s="1"/>
  <c r="C29" i="7"/>
  <c r="D30" i="22" s="1"/>
  <c r="C631" i="24" s="1"/>
  <c r="F29" i="7"/>
  <c r="G30" i="22" s="1"/>
  <c r="H631" i="24" s="1"/>
  <c r="B16" i="7"/>
  <c r="C17" i="22" s="1"/>
  <c r="B293" i="24" s="1"/>
  <c r="H30" i="6"/>
  <c r="B14" i="7"/>
  <c r="B12" i="6" s="1"/>
  <c r="H35" i="6"/>
  <c r="F35" i="6"/>
  <c r="C9" i="6"/>
  <c r="B25" i="6"/>
  <c r="C25" i="6"/>
  <c r="E23" i="7"/>
  <c r="D21" i="6" s="1"/>
  <c r="H23" i="7"/>
  <c r="I24" i="22" s="1"/>
  <c r="J475" i="24" s="1"/>
  <c r="K23" i="7"/>
  <c r="L24" i="22" s="1"/>
  <c r="M475" i="24" s="1"/>
  <c r="N23" i="7"/>
  <c r="O24" i="22" s="1"/>
  <c r="S475" i="24" s="1"/>
  <c r="K13" i="3"/>
  <c r="L27" i="7"/>
  <c r="M28" i="22" s="1"/>
  <c r="Q579" i="24" s="1"/>
  <c r="E29" i="7"/>
  <c r="D27" i="6" s="1"/>
  <c r="C11" i="7"/>
  <c r="D12" i="22" s="1"/>
  <c r="C163" i="24" s="1"/>
  <c r="I11" i="7"/>
  <c r="N11" i="7"/>
  <c r="O12" i="22" s="1"/>
  <c r="S163" i="24" s="1"/>
  <c r="M9" i="5"/>
  <c r="C14" i="5"/>
  <c r="K14" i="5"/>
  <c r="K35" i="7"/>
  <c r="L36" i="22" s="1"/>
  <c r="M788" i="24" s="1"/>
  <c r="J33" i="7"/>
  <c r="K34" i="22" s="1"/>
  <c r="L735" i="24" s="1"/>
  <c r="J760" i="8"/>
  <c r="K760" i="8"/>
  <c r="H30" i="5"/>
  <c r="L30" i="5"/>
  <c r="L39" i="7"/>
  <c r="M40" i="22" s="1"/>
  <c r="Q892" i="24" s="1"/>
  <c r="E39" i="7"/>
  <c r="F40" i="22" s="1"/>
  <c r="G892" i="24" s="1"/>
  <c r="J35" i="22"/>
  <c r="K762" i="24" s="1"/>
  <c r="J22" i="22"/>
  <c r="K423" i="24" s="1"/>
  <c r="E35" i="7"/>
  <c r="M35" i="7"/>
  <c r="N36" i="22" s="1"/>
  <c r="R788" i="24" s="1"/>
  <c r="H34" i="7"/>
  <c r="I35" i="22" s="1"/>
  <c r="J762" i="24" s="1"/>
  <c r="N34" i="7"/>
  <c r="O35" i="22" s="1"/>
  <c r="S762" i="24" s="1"/>
  <c r="B27" i="7"/>
  <c r="C28" i="22" s="1"/>
  <c r="B579" i="24" s="1"/>
  <c r="F16" i="7"/>
  <c r="M16" i="7"/>
  <c r="N17" i="22" s="1"/>
  <c r="R293" i="24" s="1"/>
  <c r="J34" i="7"/>
  <c r="K35" i="22" s="1"/>
  <c r="L762" i="24" s="1"/>
  <c r="B33" i="7"/>
  <c r="C34" i="22" s="1"/>
  <c r="B735" i="24" s="1"/>
  <c r="D34" i="7"/>
  <c r="E35" i="22" s="1"/>
  <c r="D762" i="24" s="1"/>
  <c r="L32" i="7"/>
  <c r="M33" i="22" s="1"/>
  <c r="Q709" i="24" s="1"/>
  <c r="K31" i="5"/>
  <c r="E31" i="5"/>
  <c r="B12" i="29"/>
  <c r="B11" i="27"/>
  <c r="B9" i="29"/>
  <c r="B8" i="27"/>
  <c r="B7" i="29"/>
  <c r="B6" i="27"/>
  <c r="B20" i="22"/>
  <c r="B20" i="20"/>
  <c r="B26" i="5"/>
  <c r="B577" i="8"/>
  <c r="B13" i="29"/>
  <c r="B12" i="27"/>
  <c r="B39" i="29"/>
  <c r="B38" i="27"/>
  <c r="B6" i="29"/>
  <c r="B5" i="27"/>
  <c r="E30" i="5"/>
  <c r="E681" i="8"/>
  <c r="D14" i="5"/>
  <c r="D265" i="8"/>
  <c r="B27" i="29"/>
  <c r="B26" i="27"/>
  <c r="B15" i="29"/>
  <c r="B14" i="27"/>
  <c r="B31" i="5"/>
  <c r="B707" i="8"/>
  <c r="B21" i="29"/>
  <c r="B20" i="27"/>
  <c r="B8" i="29"/>
  <c r="B7" i="27"/>
  <c r="L33" i="6"/>
  <c r="B794" i="8" s="1"/>
  <c r="K33" i="6"/>
  <c r="E788" i="8" s="1"/>
  <c r="K37" i="6"/>
  <c r="E892" i="8" s="1"/>
  <c r="L37" i="6"/>
  <c r="B898" i="8" s="1"/>
  <c r="B30" i="29"/>
  <c r="B29" i="27"/>
  <c r="B11" i="29"/>
  <c r="B10" i="27"/>
  <c r="E18" i="5"/>
  <c r="E369" i="8"/>
  <c r="B28" i="22"/>
  <c r="B28" i="20"/>
  <c r="J27" i="7"/>
  <c r="I25" i="6" s="1"/>
  <c r="H11" i="7"/>
  <c r="I12" i="22" s="1"/>
  <c r="J163" i="24" s="1"/>
  <c r="H25" i="6"/>
  <c r="L23" i="7"/>
  <c r="M24" i="22" s="1"/>
  <c r="Q475" i="24" s="1"/>
  <c r="B23" i="7"/>
  <c r="C24" i="22" s="1"/>
  <c r="B475" i="24" s="1"/>
  <c r="K25" i="3"/>
  <c r="G27" i="7"/>
  <c r="H28" i="22" s="1"/>
  <c r="I579" i="24" s="1"/>
  <c r="K33" i="7"/>
  <c r="K734" i="8" s="1"/>
  <c r="E33" i="7"/>
  <c r="F34" i="22" s="1"/>
  <c r="G735" i="24" s="1"/>
  <c r="I33" i="7"/>
  <c r="J34" i="22" s="1"/>
  <c r="K735" i="24" s="1"/>
  <c r="B844" i="8"/>
  <c r="G34" i="7"/>
  <c r="K33" i="3"/>
  <c r="K21" i="3"/>
  <c r="B763" i="14"/>
  <c r="C33" i="7"/>
  <c r="D34" i="22" s="1"/>
  <c r="C735" i="24" s="1"/>
  <c r="H35" i="7"/>
  <c r="G33" i="6" s="1"/>
  <c r="D33" i="7"/>
  <c r="E34" i="22" s="1"/>
  <c r="D735" i="24" s="1"/>
  <c r="M29" i="7"/>
  <c r="N30" i="22" s="1"/>
  <c r="R631" i="24" s="1"/>
  <c r="L29" i="7"/>
  <c r="M30" i="22" s="1"/>
  <c r="Q631" i="24" s="1"/>
  <c r="J16" i="7"/>
  <c r="I14" i="6" s="1"/>
  <c r="C14" i="7"/>
  <c r="D15" i="22" s="1"/>
  <c r="C241" i="24" s="1"/>
  <c r="K16" i="7"/>
  <c r="L17" i="22" s="1"/>
  <c r="M293" i="24" s="1"/>
  <c r="N14" i="7"/>
  <c r="O15" i="22" s="1"/>
  <c r="S241" i="24" s="1"/>
  <c r="C35" i="6"/>
  <c r="R23" i="5"/>
  <c r="B506" i="8" s="1"/>
  <c r="D23" i="7"/>
  <c r="E24" i="22" s="1"/>
  <c r="D475" i="24" s="1"/>
  <c r="G23" i="7"/>
  <c r="H24" i="22" s="1"/>
  <c r="I475" i="24" s="1"/>
  <c r="L11" i="7"/>
  <c r="M12" i="22" s="1"/>
  <c r="Q163" i="24" s="1"/>
  <c r="H26" i="5"/>
  <c r="L14" i="5"/>
  <c r="B11" i="7"/>
  <c r="C12" i="22" s="1"/>
  <c r="B163" i="24" s="1"/>
  <c r="G11" i="7"/>
  <c r="H12" i="22" s="1"/>
  <c r="I163" i="24" s="1"/>
  <c r="K135" i="8"/>
  <c r="D14" i="7"/>
  <c r="E15" i="22" s="1"/>
  <c r="D241" i="24" s="1"/>
  <c r="H14" i="7"/>
  <c r="I15" i="22" s="1"/>
  <c r="J241" i="24" s="1"/>
  <c r="B34" i="7"/>
  <c r="C35" i="22" s="1"/>
  <c r="B762" i="24" s="1"/>
  <c r="E760" i="8"/>
  <c r="L812" i="8"/>
  <c r="C681" i="8"/>
  <c r="B687" i="8" s="1"/>
  <c r="G30" i="5"/>
  <c r="I39" i="7"/>
  <c r="H37" i="6" s="1"/>
  <c r="M39" i="7"/>
  <c r="N40" i="22" s="1"/>
  <c r="R892" i="24" s="1"/>
  <c r="F39" i="7"/>
  <c r="G40" i="22" s="1"/>
  <c r="H892" i="24" s="1"/>
  <c r="J36" i="22"/>
  <c r="K788" i="24" s="1"/>
  <c r="G29" i="22"/>
  <c r="H605" i="24" s="1"/>
  <c r="B35" i="7"/>
  <c r="G33" i="5"/>
  <c r="E30" i="6"/>
  <c r="E16" i="7"/>
  <c r="F17" i="22" s="1"/>
  <c r="G293" i="24" s="1"/>
  <c r="Q33" i="24"/>
  <c r="I7" i="24"/>
  <c r="D33" i="24"/>
  <c r="M33" i="24"/>
  <c r="D734" i="8"/>
  <c r="C28" i="6"/>
  <c r="D31" i="22"/>
  <c r="C657" i="24" s="1"/>
  <c r="F20" i="6"/>
  <c r="H23" i="22"/>
  <c r="I449" i="24" s="1"/>
  <c r="C20" i="6"/>
  <c r="J20" i="6" s="1"/>
  <c r="B449" i="8" s="1"/>
  <c r="D23" i="22"/>
  <c r="C449" i="24" s="1"/>
  <c r="F19" i="6"/>
  <c r="H22" i="22"/>
  <c r="I423" i="24" s="1"/>
  <c r="G18" i="6"/>
  <c r="I21" i="22"/>
  <c r="J397" i="24" s="1"/>
  <c r="G27" i="6"/>
  <c r="I30" i="22"/>
  <c r="J631" i="24" s="1"/>
  <c r="C27" i="6"/>
  <c r="E27" i="6"/>
  <c r="F13" i="6"/>
  <c r="H16" i="22"/>
  <c r="I267" i="24" s="1"/>
  <c r="C12" i="6"/>
  <c r="D11" i="6"/>
  <c r="F14" i="22"/>
  <c r="G215" i="24" s="1"/>
  <c r="G9" i="6"/>
  <c r="C4" i="6"/>
  <c r="J4" i="6" s="1"/>
  <c r="B33" i="8" s="1"/>
  <c r="D7" i="22"/>
  <c r="C33" i="24" s="1"/>
  <c r="D6" i="6"/>
  <c r="F9" i="22"/>
  <c r="G85" i="24" s="1"/>
  <c r="I15" i="6"/>
  <c r="K18" i="22"/>
  <c r="L319" i="24" s="1"/>
  <c r="C14" i="6"/>
  <c r="D17" i="22"/>
  <c r="C293" i="24" s="1"/>
  <c r="I13" i="6"/>
  <c r="K16" i="22"/>
  <c r="L267" i="24" s="1"/>
  <c r="F12" i="6"/>
  <c r="G13" i="6"/>
  <c r="I16" i="22"/>
  <c r="J267" i="24" s="1"/>
  <c r="H21" i="6"/>
  <c r="J24" i="22"/>
  <c r="K475" i="24" s="1"/>
  <c r="O23" i="7"/>
  <c r="D24" i="22"/>
  <c r="C475" i="24" s="1"/>
  <c r="F21" i="6"/>
  <c r="B21" i="6"/>
  <c r="F25" i="6"/>
  <c r="E22" i="6"/>
  <c r="G25" i="22"/>
  <c r="H501" i="24" s="1"/>
  <c r="F15" i="6"/>
  <c r="H18" i="22"/>
  <c r="I319" i="24" s="1"/>
  <c r="G15" i="6"/>
  <c r="I18" i="22"/>
  <c r="J319" i="24" s="1"/>
  <c r="F18" i="6"/>
  <c r="H21" i="22"/>
  <c r="I397" i="24" s="1"/>
  <c r="E11" i="6"/>
  <c r="G14" i="22"/>
  <c r="H215" i="24" s="1"/>
  <c r="G11" i="6"/>
  <c r="I14" i="22"/>
  <c r="J215" i="24" s="1"/>
  <c r="I11" i="6"/>
  <c r="K14" i="22"/>
  <c r="L215" i="24" s="1"/>
  <c r="H9" i="6"/>
  <c r="J12" i="22"/>
  <c r="K163" i="24" s="1"/>
  <c r="D12" i="6"/>
  <c r="F15" i="22"/>
  <c r="G241" i="24" s="1"/>
  <c r="G12" i="6"/>
  <c r="D32" i="6"/>
  <c r="F35" i="22"/>
  <c r="G762" i="24" s="1"/>
  <c r="E34" i="6"/>
  <c r="G37" i="22"/>
  <c r="H814" i="24" s="1"/>
  <c r="N734" i="8"/>
  <c r="I30" i="6"/>
  <c r="F37" i="6"/>
  <c r="H40" i="22"/>
  <c r="I892" i="24" s="1"/>
  <c r="E37" i="6"/>
  <c r="C3" i="6"/>
  <c r="B33" i="6"/>
  <c r="C36" i="22"/>
  <c r="B788" i="24" s="1"/>
  <c r="E33" i="6"/>
  <c r="G36" i="22"/>
  <c r="H788" i="24" s="1"/>
  <c r="B33" i="5"/>
  <c r="B760" i="8"/>
  <c r="C32" i="6"/>
  <c r="D35" i="22"/>
  <c r="C762" i="24" s="1"/>
  <c r="D33" i="5"/>
  <c r="D760" i="8"/>
  <c r="E32" i="6"/>
  <c r="G35" i="22"/>
  <c r="H762" i="24" s="1"/>
  <c r="G32" i="6"/>
  <c r="M33" i="5"/>
  <c r="M760" i="8"/>
  <c r="C32" i="5"/>
  <c r="C733" i="8"/>
  <c r="D32" i="5"/>
  <c r="D733" i="8"/>
  <c r="F32" i="5"/>
  <c r="F733" i="8"/>
  <c r="H32" i="5"/>
  <c r="H733" i="8"/>
  <c r="K32" i="5"/>
  <c r="K733" i="8"/>
  <c r="L32" i="5"/>
  <c r="L733" i="8"/>
  <c r="B30" i="6"/>
  <c r="C30" i="6"/>
  <c r="D33" i="22"/>
  <c r="C709" i="24" s="1"/>
  <c r="F30" i="6"/>
  <c r="H33" i="22"/>
  <c r="I709" i="24" s="1"/>
  <c r="B26" i="6"/>
  <c r="C29" i="22"/>
  <c r="B605" i="24" s="1"/>
  <c r="I26" i="6"/>
  <c r="K29" i="22"/>
  <c r="L605" i="24" s="1"/>
  <c r="G19" i="6"/>
  <c r="C13" i="5"/>
  <c r="C239" i="8"/>
  <c r="I32" i="6"/>
  <c r="K32" i="6" s="1"/>
  <c r="E762" i="8" s="1"/>
  <c r="L33" i="5"/>
  <c r="L760" i="8"/>
  <c r="B31" i="6"/>
  <c r="B32" i="5"/>
  <c r="O32" i="5" s="1"/>
  <c r="B735" i="8" s="1"/>
  <c r="B733" i="8"/>
  <c r="M32" i="5"/>
  <c r="M733" i="8"/>
  <c r="G36" i="6"/>
  <c r="D36" i="6"/>
  <c r="H26" i="6"/>
  <c r="F26" i="6"/>
  <c r="K26" i="6" s="1"/>
  <c r="E605" i="8" s="1"/>
  <c r="G22" i="6"/>
  <c r="K15" i="6"/>
  <c r="E319" i="8" s="1"/>
  <c r="H4" i="6"/>
  <c r="F14" i="6"/>
  <c r="R36" i="5"/>
  <c r="B845" i="8" s="1"/>
  <c r="L35" i="6"/>
  <c r="B846" i="8" s="1"/>
  <c r="J35" i="6"/>
  <c r="B840" i="8" s="1"/>
  <c r="G28" i="6"/>
  <c r="F28" i="6"/>
  <c r="B28" i="6"/>
  <c r="H20" i="6"/>
  <c r="G4" i="6"/>
  <c r="F22" i="6"/>
  <c r="C22" i="6"/>
  <c r="J22" i="6" s="1"/>
  <c r="B501" i="8" s="1"/>
  <c r="H22" i="6"/>
  <c r="F6" i="6"/>
  <c r="S8" i="1"/>
  <c r="G57" i="8" s="1"/>
  <c r="E4" i="6"/>
  <c r="G6" i="6"/>
  <c r="M8" i="1"/>
  <c r="E57" i="8" s="1"/>
  <c r="I6" i="6"/>
  <c r="E6" i="6"/>
  <c r="D4" i="6"/>
  <c r="E18" i="6"/>
  <c r="O38" i="7"/>
  <c r="B36" i="6"/>
  <c r="J36" i="6" s="1"/>
  <c r="B866" i="8" s="1"/>
  <c r="J37" i="6"/>
  <c r="B892" i="8" s="1"/>
  <c r="D21" i="22"/>
  <c r="C397" i="24" s="1"/>
  <c r="G24" i="22"/>
  <c r="H475" i="24" s="1"/>
  <c r="C39" i="22"/>
  <c r="B866" i="24" s="1"/>
  <c r="G12" i="22"/>
  <c r="H163" i="24" s="1"/>
  <c r="K39" i="22"/>
  <c r="L866" i="24" s="1"/>
  <c r="O38" i="22"/>
  <c r="S840" i="24" s="1"/>
  <c r="I37" i="22"/>
  <c r="J814" i="24" s="1"/>
  <c r="K37" i="22"/>
  <c r="L814" i="24" s="1"/>
  <c r="G31" i="22"/>
  <c r="H657" i="24" s="1"/>
  <c r="K31" i="22"/>
  <c r="L657" i="24" s="1"/>
  <c r="H30" i="22"/>
  <c r="I631" i="24" s="1"/>
  <c r="K30" i="22"/>
  <c r="L631" i="24" s="1"/>
  <c r="F29" i="22"/>
  <c r="G605" i="24" s="1"/>
  <c r="H29" i="22"/>
  <c r="I605" i="24" s="1"/>
  <c r="I29" i="22"/>
  <c r="J605" i="24" s="1"/>
  <c r="J29" i="22"/>
  <c r="K605" i="24" s="1"/>
  <c r="G28" i="22"/>
  <c r="H579" i="24" s="1"/>
  <c r="F25" i="22"/>
  <c r="G501" i="24" s="1"/>
  <c r="I25" i="22"/>
  <c r="J501" i="24" s="1"/>
  <c r="K24" i="22"/>
  <c r="L475" i="24" s="1"/>
  <c r="G21" i="22"/>
  <c r="H397" i="24" s="1"/>
  <c r="K21" i="22"/>
  <c r="L397" i="24" s="1"/>
  <c r="D18" i="22"/>
  <c r="C319" i="24" s="1"/>
  <c r="F18" i="22"/>
  <c r="G319" i="24" s="1"/>
  <c r="G18" i="22"/>
  <c r="H319" i="24" s="1"/>
  <c r="J18" i="22"/>
  <c r="K319" i="24" s="1"/>
  <c r="H17" i="22"/>
  <c r="I293" i="24" s="1"/>
  <c r="F16" i="22"/>
  <c r="G267" i="24" s="1"/>
  <c r="G15" i="22"/>
  <c r="H241" i="24" s="1"/>
  <c r="K15" i="22"/>
  <c r="L241" i="24" s="1"/>
  <c r="D14" i="22"/>
  <c r="C215" i="24" s="1"/>
  <c r="H14" i="22"/>
  <c r="I215" i="24" s="1"/>
  <c r="J14" i="22"/>
  <c r="K215" i="24" s="1"/>
  <c r="H13" i="22"/>
  <c r="I189" i="24" s="1"/>
  <c r="I13" i="22"/>
  <c r="J189" i="24" s="1"/>
  <c r="J7" i="22"/>
  <c r="K33" i="24" s="1"/>
  <c r="J6" i="22"/>
  <c r="J9" i="22"/>
  <c r="K85" i="24" s="1"/>
  <c r="E36" i="6"/>
  <c r="D28" i="6"/>
  <c r="K28" i="6" s="1"/>
  <c r="E657" i="8" s="1"/>
  <c r="E20" i="6"/>
  <c r="G20" i="6"/>
  <c r="G14" i="6"/>
  <c r="O36" i="5"/>
  <c r="B839" i="8" s="1"/>
  <c r="K37" i="5"/>
  <c r="K864" i="8"/>
  <c r="G38" i="5"/>
  <c r="G890" i="8"/>
  <c r="K35" i="6"/>
  <c r="E840" i="8" s="1"/>
  <c r="F37" i="5"/>
  <c r="F864" i="8"/>
  <c r="P36" i="5"/>
  <c r="E839" i="8" s="1"/>
  <c r="I864" i="8"/>
  <c r="I37" i="5"/>
  <c r="F38" i="5"/>
  <c r="F890" i="8"/>
  <c r="H38" i="5"/>
  <c r="H890" i="8"/>
  <c r="C864" i="8"/>
  <c r="C37" i="5"/>
  <c r="N37" i="5"/>
  <c r="Q37" i="5" s="1"/>
  <c r="L865" i="8" s="1"/>
  <c r="N864" i="8"/>
  <c r="N38" i="5"/>
  <c r="Q38" i="5" s="1"/>
  <c r="L891" i="8" s="1"/>
  <c r="N890" i="8"/>
  <c r="O39" i="7"/>
  <c r="L28" i="6"/>
  <c r="B663" i="8" s="1"/>
  <c r="M35" i="5"/>
  <c r="Q35" i="5" s="1"/>
  <c r="L813" i="8" s="1"/>
  <c r="M812" i="8"/>
  <c r="K34" i="6"/>
  <c r="E814" i="8" s="1"/>
  <c r="C33" i="5"/>
  <c r="C760" i="8"/>
  <c r="N33" i="5"/>
  <c r="Q33" i="5" s="1"/>
  <c r="L761" i="8" s="1"/>
  <c r="N760" i="8"/>
  <c r="J32" i="5"/>
  <c r="J733" i="8"/>
  <c r="F31" i="6"/>
  <c r="G734" i="8"/>
  <c r="E29" i="5"/>
  <c r="E655" i="8"/>
  <c r="R30" i="5"/>
  <c r="B688" i="8" s="1"/>
  <c r="O30" i="5"/>
  <c r="B682" i="8" s="1"/>
  <c r="C31" i="6"/>
  <c r="O33" i="7"/>
  <c r="H734" i="8"/>
  <c r="G31" i="6"/>
  <c r="O35" i="7"/>
  <c r="J28" i="6"/>
  <c r="B657" i="8" s="1"/>
  <c r="F33" i="5"/>
  <c r="F760" i="8"/>
  <c r="C34" i="6"/>
  <c r="L34" i="6" s="1"/>
  <c r="B820" i="8" s="1"/>
  <c r="O36" i="7"/>
  <c r="I31" i="6"/>
  <c r="E32" i="5"/>
  <c r="E733" i="8"/>
  <c r="I32" i="5"/>
  <c r="I733" i="8"/>
  <c r="I29" i="5"/>
  <c r="I655" i="8"/>
  <c r="P30" i="5"/>
  <c r="E682" i="8" s="1"/>
  <c r="E31" i="6"/>
  <c r="O30" i="7"/>
  <c r="C33" i="6"/>
  <c r="J33" i="6" s="1"/>
  <c r="B788" i="8" s="1"/>
  <c r="K35" i="5"/>
  <c r="K812" i="8"/>
  <c r="H33" i="5"/>
  <c r="H760" i="8"/>
  <c r="L31" i="5"/>
  <c r="L707" i="8"/>
  <c r="D31" i="6"/>
  <c r="H31" i="6"/>
  <c r="M29" i="5"/>
  <c r="M655" i="8"/>
  <c r="I33" i="5"/>
  <c r="I760" i="8"/>
  <c r="B32" i="6"/>
  <c r="O34" i="7"/>
  <c r="N32" i="5"/>
  <c r="Q32" i="5" s="1"/>
  <c r="L735" i="8" s="1"/>
  <c r="N733" i="8"/>
  <c r="G32" i="5"/>
  <c r="G733" i="8"/>
  <c r="G30" i="6"/>
  <c r="K30" i="6" s="1"/>
  <c r="E709" i="8" s="1"/>
  <c r="O32" i="7"/>
  <c r="Q30" i="5"/>
  <c r="L682" i="8" s="1"/>
  <c r="O29" i="5"/>
  <c r="B656" i="8" s="1"/>
  <c r="Q29" i="5"/>
  <c r="L656" i="8" s="1"/>
  <c r="L12" i="6"/>
  <c r="B247" i="8" s="1"/>
  <c r="J12" i="6"/>
  <c r="B241" i="8" s="1"/>
  <c r="K9" i="6"/>
  <c r="E163" i="8" s="1"/>
  <c r="L4" i="6"/>
  <c r="B39" i="8" s="1"/>
  <c r="K6" i="6"/>
  <c r="E85" i="8" s="1"/>
  <c r="L20" i="6"/>
  <c r="B455" i="8" s="1"/>
  <c r="L25" i="6"/>
  <c r="B585" i="8" s="1"/>
  <c r="K13" i="6"/>
  <c r="E267" i="8" s="1"/>
  <c r="K4" i="6"/>
  <c r="E33" i="8" s="1"/>
  <c r="L22" i="6"/>
  <c r="B507" i="8" s="1"/>
  <c r="K22" i="6"/>
  <c r="E501" i="8" s="1"/>
  <c r="B14" i="6"/>
  <c r="O16" i="7"/>
  <c r="J343" i="8"/>
  <c r="J17" i="5"/>
  <c r="B343" i="8"/>
  <c r="B17" i="5"/>
  <c r="E135" i="8"/>
  <c r="E9" i="5"/>
  <c r="K18" i="6"/>
  <c r="E397" i="8" s="1"/>
  <c r="J10" i="6"/>
  <c r="B189" i="8" s="1"/>
  <c r="M17" i="5"/>
  <c r="D17" i="5"/>
  <c r="C17" i="5"/>
  <c r="B28" i="5"/>
  <c r="B629" i="8"/>
  <c r="J28" i="5"/>
  <c r="J629" i="8"/>
  <c r="B395" i="8"/>
  <c r="B19" i="5"/>
  <c r="G395" i="8"/>
  <c r="G19" i="5"/>
  <c r="G629" i="8"/>
  <c r="G28" i="5"/>
  <c r="O27" i="7"/>
  <c r="B18" i="6"/>
  <c r="O20" i="7"/>
  <c r="B187" i="8"/>
  <c r="B11" i="5"/>
  <c r="G187" i="8"/>
  <c r="G11" i="5"/>
  <c r="N187" i="8"/>
  <c r="N11" i="5"/>
  <c r="E161" i="8"/>
  <c r="E10" i="5"/>
  <c r="J161" i="8"/>
  <c r="J10" i="5"/>
  <c r="P26" i="5"/>
  <c r="E578" i="8" s="1"/>
  <c r="G473" i="8"/>
  <c r="G22" i="5"/>
  <c r="I395" i="8"/>
  <c r="I19" i="5"/>
  <c r="O6" i="7"/>
  <c r="M577" i="8"/>
  <c r="M26" i="5"/>
  <c r="Q26" i="5" s="1"/>
  <c r="L578" i="8" s="1"/>
  <c r="Q18" i="5"/>
  <c r="L370" i="8" s="1"/>
  <c r="O12" i="7"/>
  <c r="K12" i="6"/>
  <c r="E241" i="8" s="1"/>
  <c r="H109" i="8"/>
  <c r="H8" i="5"/>
  <c r="B14" i="5"/>
  <c r="B265" i="8"/>
  <c r="D239" i="8"/>
  <c r="D13" i="5"/>
  <c r="H239" i="8"/>
  <c r="H13" i="5"/>
  <c r="L239" i="8"/>
  <c r="L13" i="5"/>
  <c r="M187" i="8"/>
  <c r="M11" i="5"/>
  <c r="Q11" i="5" s="1"/>
  <c r="L188" i="8" s="1"/>
  <c r="J135" i="8"/>
  <c r="J9" i="5"/>
  <c r="O15" i="7"/>
  <c r="I343" i="8"/>
  <c r="I17" i="5"/>
  <c r="H135" i="8"/>
  <c r="H9" i="5"/>
  <c r="D135" i="8"/>
  <c r="D9" i="5"/>
  <c r="J25" i="6"/>
  <c r="B579" i="8" s="1"/>
  <c r="K10" i="6"/>
  <c r="E189" i="8" s="1"/>
  <c r="N17" i="5"/>
  <c r="E17" i="5"/>
  <c r="B13" i="6"/>
  <c r="AK8" i="1"/>
  <c r="M57" i="8" s="1"/>
  <c r="K21" i="6"/>
  <c r="E475" i="8" s="1"/>
  <c r="K27" i="6"/>
  <c r="E631" i="8" s="1"/>
  <c r="D629" i="8"/>
  <c r="D28" i="5"/>
  <c r="L629" i="8"/>
  <c r="L28" i="5"/>
  <c r="O24" i="7"/>
  <c r="C395" i="8"/>
  <c r="C19" i="5"/>
  <c r="J395" i="8"/>
  <c r="J19" i="5"/>
  <c r="I629" i="8"/>
  <c r="I28" i="5"/>
  <c r="F265" i="8"/>
  <c r="F14" i="5"/>
  <c r="C11" i="5"/>
  <c r="C187" i="8"/>
  <c r="I187" i="8"/>
  <c r="I11" i="5"/>
  <c r="F161" i="8"/>
  <c r="F10" i="5"/>
  <c r="K10" i="5"/>
  <c r="K161" i="8"/>
  <c r="I473" i="8"/>
  <c r="I22" i="5"/>
  <c r="K395" i="8"/>
  <c r="K19" i="5"/>
  <c r="O11" i="7"/>
  <c r="B9" i="6"/>
  <c r="I265" i="8"/>
  <c r="I14" i="5"/>
  <c r="B109" i="8"/>
  <c r="B8" i="5"/>
  <c r="J109" i="8"/>
  <c r="J8" i="5"/>
  <c r="R5" i="5"/>
  <c r="B38" i="8" s="1"/>
  <c r="J265" i="8"/>
  <c r="J14" i="5"/>
  <c r="D161" i="8"/>
  <c r="D10" i="5"/>
  <c r="L135" i="8"/>
  <c r="L9" i="5"/>
  <c r="O14" i="7"/>
  <c r="G135" i="8"/>
  <c r="G9" i="5"/>
  <c r="C135" i="8"/>
  <c r="C9" i="5"/>
  <c r="K14" i="6"/>
  <c r="E293" i="8" s="1"/>
  <c r="K25" i="6"/>
  <c r="E579" i="8" s="1"/>
  <c r="L10" i="6"/>
  <c r="B195" i="8" s="1"/>
  <c r="F17" i="5"/>
  <c r="L17" i="5"/>
  <c r="Q17" i="5" s="1"/>
  <c r="L344" i="8" s="1"/>
  <c r="K17" i="5"/>
  <c r="L21" i="6"/>
  <c r="B481" i="8" s="1"/>
  <c r="J21" i="6"/>
  <c r="B475" i="8" s="1"/>
  <c r="F629" i="8"/>
  <c r="F28" i="5"/>
  <c r="N28" i="5"/>
  <c r="N629" i="8"/>
  <c r="E395" i="8"/>
  <c r="E19" i="5"/>
  <c r="M395" i="8"/>
  <c r="M19" i="5"/>
  <c r="F3" i="6"/>
  <c r="C28" i="5"/>
  <c r="C629" i="8"/>
  <c r="K28" i="5"/>
  <c r="K629" i="8"/>
  <c r="R18" i="5"/>
  <c r="B376" i="8" s="1"/>
  <c r="N265" i="8"/>
  <c r="N14" i="5"/>
  <c r="Q14" i="5" s="1"/>
  <c r="L266" i="8" s="1"/>
  <c r="E187" i="8"/>
  <c r="E11" i="5"/>
  <c r="J187" i="8"/>
  <c r="J11" i="5"/>
  <c r="B161" i="8"/>
  <c r="B10" i="5"/>
  <c r="G10" i="5"/>
  <c r="G161" i="8"/>
  <c r="M161" i="8"/>
  <c r="M10" i="5"/>
  <c r="O26" i="5"/>
  <c r="B578" i="8" s="1"/>
  <c r="C22" i="5"/>
  <c r="C473" i="8"/>
  <c r="K473" i="8"/>
  <c r="K22" i="5"/>
  <c r="D109" i="8"/>
  <c r="D8" i="5"/>
  <c r="L109" i="8"/>
  <c r="L8" i="5"/>
  <c r="J239" i="8"/>
  <c r="J13" i="5"/>
  <c r="H161" i="8"/>
  <c r="H10" i="5"/>
  <c r="N9" i="5"/>
  <c r="N135" i="8"/>
  <c r="C26" i="6"/>
  <c r="O28" i="7"/>
  <c r="O21" i="7"/>
  <c r="C19" i="6"/>
  <c r="B27" i="6"/>
  <c r="O29" i="7"/>
  <c r="B15" i="6"/>
  <c r="O17" i="7"/>
  <c r="F135" i="8"/>
  <c r="F9" i="5"/>
  <c r="B135" i="8"/>
  <c r="B9" i="5"/>
  <c r="H17" i="5"/>
  <c r="G17" i="5"/>
  <c r="H629" i="8"/>
  <c r="H28" i="5"/>
  <c r="O22" i="7"/>
  <c r="F395" i="8"/>
  <c r="F19" i="5"/>
  <c r="N395" i="8"/>
  <c r="N19" i="5"/>
  <c r="E629" i="8"/>
  <c r="E28" i="5"/>
  <c r="M629" i="8"/>
  <c r="M28" i="5"/>
  <c r="B11" i="6"/>
  <c r="O13" i="7"/>
  <c r="F187" i="8"/>
  <c r="F11" i="5"/>
  <c r="K11" i="5"/>
  <c r="K187" i="8"/>
  <c r="C161" i="8"/>
  <c r="C10" i="5"/>
  <c r="I161" i="8"/>
  <c r="I10" i="5"/>
  <c r="N161" i="8"/>
  <c r="N10" i="5"/>
  <c r="E473" i="8"/>
  <c r="E22" i="5"/>
  <c r="P22" i="5" s="1"/>
  <c r="E474" i="8" s="1"/>
  <c r="M473" i="8"/>
  <c r="M22" i="5"/>
  <c r="R22" i="5" s="1"/>
  <c r="B480" i="8" s="1"/>
  <c r="B6" i="6"/>
  <c r="O8" i="7"/>
  <c r="E239" i="8"/>
  <c r="E13" i="5"/>
  <c r="I239" i="8"/>
  <c r="I13" i="5"/>
  <c r="M239" i="8"/>
  <c r="M13" i="5"/>
  <c r="O22" i="5"/>
  <c r="B474" i="8" s="1"/>
  <c r="F109" i="8"/>
  <c r="F8" i="5"/>
  <c r="P8" i="5" s="1"/>
  <c r="E110" i="8" s="1"/>
  <c r="N109" i="8"/>
  <c r="N8" i="5"/>
  <c r="O15" i="5"/>
  <c r="B292" i="8" s="1"/>
  <c r="P14" i="5"/>
  <c r="E266" i="8" s="1"/>
  <c r="L161" i="8"/>
  <c r="L10" i="5"/>
  <c r="Q10" i="5" s="1"/>
  <c r="L162" i="8" s="1"/>
  <c r="D27" i="9"/>
  <c r="B1171" i="14"/>
  <c r="K37" i="3"/>
  <c r="D3" i="16"/>
  <c r="B3" i="16"/>
  <c r="M25" i="7"/>
  <c r="N26" i="22" s="1"/>
  <c r="R527" i="24" s="1"/>
  <c r="I25" i="7"/>
  <c r="E25" i="7"/>
  <c r="N25" i="7"/>
  <c r="O26" i="22" s="1"/>
  <c r="S527" i="24" s="1"/>
  <c r="J25" i="7"/>
  <c r="K25" i="7"/>
  <c r="L26" i="22" s="1"/>
  <c r="M527" i="24" s="1"/>
  <c r="G25" i="7"/>
  <c r="C25" i="7"/>
  <c r="H25" i="7"/>
  <c r="F25" i="7"/>
  <c r="D25" i="7"/>
  <c r="E26" i="22" s="1"/>
  <c r="D527" i="24" s="1"/>
  <c r="B25" i="7"/>
  <c r="L25" i="7"/>
  <c r="M26" i="22" s="1"/>
  <c r="Q527" i="24" s="1"/>
  <c r="O25" i="7"/>
  <c r="N27" i="9"/>
  <c r="N57" i="8"/>
  <c r="M7" i="7"/>
  <c r="N8" i="22" s="1"/>
  <c r="I7" i="7"/>
  <c r="J8" i="22" s="1"/>
  <c r="K59" i="24" s="1"/>
  <c r="E7" i="7"/>
  <c r="F8" i="22" s="1"/>
  <c r="N7" i="7"/>
  <c r="O8" i="22" s="1"/>
  <c r="S59" i="24" s="1"/>
  <c r="J7" i="7"/>
  <c r="K8" i="22" s="1"/>
  <c r="F7" i="7"/>
  <c r="G8" i="22" s="1"/>
  <c r="B7" i="7"/>
  <c r="C8" i="22" s="1"/>
  <c r="B59" i="24" s="1"/>
  <c r="K7" i="7"/>
  <c r="L8" i="22" s="1"/>
  <c r="M59" i="24" s="1"/>
  <c r="G7" i="7"/>
  <c r="H8" i="22" s="1"/>
  <c r="I59" i="24" s="1"/>
  <c r="C7" i="7"/>
  <c r="L7" i="7"/>
  <c r="M8" i="22" s="1"/>
  <c r="Q59" i="24" s="1"/>
  <c r="H7" i="7"/>
  <c r="I8" i="22" s="1"/>
  <c r="D7" i="7"/>
  <c r="E8" i="22" s="1"/>
  <c r="D59" i="24" s="1"/>
  <c r="H27" i="9"/>
  <c r="C27" i="9"/>
  <c r="C57" i="8"/>
  <c r="F57" i="8"/>
  <c r="F27" i="9"/>
  <c r="M31" i="7"/>
  <c r="N32" i="22" s="1"/>
  <c r="R683" i="24" s="1"/>
  <c r="I31" i="7"/>
  <c r="E31" i="7"/>
  <c r="N31" i="7"/>
  <c r="O32" i="22" s="1"/>
  <c r="S683" i="24" s="1"/>
  <c r="J31" i="7"/>
  <c r="F31" i="7"/>
  <c r="B31" i="7"/>
  <c r="K31" i="7"/>
  <c r="L32" i="22" s="1"/>
  <c r="M683" i="24" s="1"/>
  <c r="G31" i="7"/>
  <c r="C31" i="7"/>
  <c r="D31" i="7"/>
  <c r="E32" i="22" s="1"/>
  <c r="D683" i="24" s="1"/>
  <c r="H31" i="7"/>
  <c r="L31" i="7"/>
  <c r="M32" i="22" s="1"/>
  <c r="Q683" i="24" s="1"/>
  <c r="M19" i="7"/>
  <c r="N20" i="22" s="1"/>
  <c r="R371" i="24" s="1"/>
  <c r="I19" i="7"/>
  <c r="E19" i="7"/>
  <c r="H19" i="7"/>
  <c r="N19" i="7"/>
  <c r="O20" i="22" s="1"/>
  <c r="S371" i="24" s="1"/>
  <c r="K19" i="7"/>
  <c r="L20" i="22" s="1"/>
  <c r="M371" i="24" s="1"/>
  <c r="F19" i="7"/>
  <c r="C19" i="7"/>
  <c r="L19" i="7"/>
  <c r="M20" i="22" s="1"/>
  <c r="Q371" i="24" s="1"/>
  <c r="D19" i="7"/>
  <c r="E20" i="22" s="1"/>
  <c r="D371" i="24" s="1"/>
  <c r="J19" i="7"/>
  <c r="B19" i="7"/>
  <c r="G19" i="7"/>
  <c r="M26" i="7"/>
  <c r="N27" i="22" s="1"/>
  <c r="R553" i="24" s="1"/>
  <c r="I26" i="7"/>
  <c r="E26" i="7"/>
  <c r="N26" i="7"/>
  <c r="O27" i="22" s="1"/>
  <c r="S553" i="24" s="1"/>
  <c r="J26" i="7"/>
  <c r="F26" i="7"/>
  <c r="B26" i="7"/>
  <c r="K26" i="7"/>
  <c r="L27" i="22" s="1"/>
  <c r="M553" i="24" s="1"/>
  <c r="G26" i="7"/>
  <c r="C26" i="7"/>
  <c r="D26" i="7"/>
  <c r="H26" i="7"/>
  <c r="L26" i="7"/>
  <c r="M27" i="22" s="1"/>
  <c r="Q553" i="24" s="1"/>
  <c r="M10" i="7"/>
  <c r="N11" i="22" s="1"/>
  <c r="R137" i="24" s="1"/>
  <c r="I10" i="7"/>
  <c r="E10" i="7"/>
  <c r="N10" i="7"/>
  <c r="O11" i="22" s="1"/>
  <c r="S137" i="24" s="1"/>
  <c r="J10" i="7"/>
  <c r="F10" i="7"/>
  <c r="B10" i="7"/>
  <c r="K10" i="7"/>
  <c r="L11" i="22" s="1"/>
  <c r="M137" i="24" s="1"/>
  <c r="G10" i="7"/>
  <c r="C10" i="7"/>
  <c r="L10" i="7"/>
  <c r="M11" i="22" s="1"/>
  <c r="Q137" i="24" s="1"/>
  <c r="H10" i="7"/>
  <c r="D10" i="7"/>
  <c r="E11" i="22" s="1"/>
  <c r="D137" i="24" s="1"/>
  <c r="O10" i="7"/>
  <c r="C5" i="6"/>
  <c r="G5" i="6"/>
  <c r="I5" i="6"/>
  <c r="B5" i="6"/>
  <c r="H5" i="6"/>
  <c r="D5" i="6"/>
  <c r="E5" i="6"/>
  <c r="K5" i="6" s="1"/>
  <c r="E59" i="8" s="1"/>
  <c r="F5" i="6"/>
  <c r="J27" i="9"/>
  <c r="B57" i="8"/>
  <c r="B27" i="9"/>
  <c r="K27" i="9"/>
  <c r="K57" i="8"/>
  <c r="B8" i="22"/>
  <c r="B8" i="20"/>
  <c r="N18" i="7"/>
  <c r="O19" i="22" s="1"/>
  <c r="S345" i="24" s="1"/>
  <c r="J18" i="7"/>
  <c r="F18" i="7"/>
  <c r="B18" i="7"/>
  <c r="K18" i="7"/>
  <c r="L19" i="22" s="1"/>
  <c r="M345" i="24" s="1"/>
  <c r="H18" i="7"/>
  <c r="C18" i="7"/>
  <c r="I18" i="7"/>
  <c r="L18" i="7"/>
  <c r="M19" i="22" s="1"/>
  <c r="Q345" i="24" s="1"/>
  <c r="G18" i="7"/>
  <c r="D18" i="7"/>
  <c r="E19" i="22" s="1"/>
  <c r="D345" i="24" s="1"/>
  <c r="M18" i="7"/>
  <c r="N19" i="22" s="1"/>
  <c r="R345" i="24" s="1"/>
  <c r="E18" i="7"/>
  <c r="I57" i="8"/>
  <c r="M9" i="7"/>
  <c r="N10" i="22" s="1"/>
  <c r="R111" i="24" s="1"/>
  <c r="I9" i="7"/>
  <c r="E9" i="7"/>
  <c r="N9" i="7"/>
  <c r="O10" i="22" s="1"/>
  <c r="S111" i="24" s="1"/>
  <c r="J9" i="7"/>
  <c r="F9" i="7"/>
  <c r="B9" i="7"/>
  <c r="K9" i="7"/>
  <c r="L10" i="22" s="1"/>
  <c r="M111" i="24" s="1"/>
  <c r="G9" i="7"/>
  <c r="C9" i="7"/>
  <c r="L9" i="7"/>
  <c r="M10" i="22" s="1"/>
  <c r="Q111" i="24" s="1"/>
  <c r="H9" i="7"/>
  <c r="D9" i="7"/>
  <c r="L27" i="9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B58" i="8" s="1"/>
  <c r="B859" i="14"/>
  <c r="B865" i="14" s="1"/>
  <c r="K28" i="3"/>
  <c r="K26" i="3"/>
  <c r="B791" i="14"/>
  <c r="B797" i="14" s="1"/>
  <c r="K11" i="3"/>
  <c r="K30" i="3"/>
  <c r="B927" i="14"/>
  <c r="B933" i="14" s="1"/>
  <c r="B587" i="14"/>
  <c r="B593" i="14" s="1"/>
  <c r="K20" i="3"/>
  <c r="B519" i="14"/>
  <c r="B525" i="14" s="1"/>
  <c r="K18" i="3"/>
  <c r="K16" i="3"/>
  <c r="B451" i="14"/>
  <c r="B457" i="14" s="1"/>
  <c r="K34" i="3"/>
  <c r="B1063" i="14"/>
  <c r="B1069" i="14" s="1"/>
  <c r="B383" i="14"/>
  <c r="B389" i="14" s="1"/>
  <c r="K14" i="3"/>
  <c r="C38" i="3"/>
  <c r="B287" i="14"/>
  <c r="B1131" i="14"/>
  <c r="B1137" i="14" s="1"/>
  <c r="K36" i="3"/>
  <c r="B723" i="14"/>
  <c r="B729" i="14" s="1"/>
  <c r="K24" i="3"/>
  <c r="B655" i="14"/>
  <c r="B661" i="14" s="1"/>
  <c r="K22" i="3"/>
  <c r="K5" i="3"/>
  <c r="K3" i="3"/>
  <c r="B12" i="14" s="1"/>
  <c r="D38" i="3"/>
  <c r="B185" i="14"/>
  <c r="E315" i="14"/>
  <c r="B321" i="14" s="1"/>
  <c r="K12" i="3"/>
  <c r="K10" i="3"/>
  <c r="E247" i="14"/>
  <c r="B253" i="14" s="1"/>
  <c r="E213" i="14"/>
  <c r="B219" i="14" s="1"/>
  <c r="K9" i="3"/>
  <c r="K8" i="3"/>
  <c r="G38" i="3"/>
  <c r="B145" i="14"/>
  <c r="B151" i="14" s="1"/>
  <c r="K7" i="3"/>
  <c r="B111" i="14"/>
  <c r="B117" i="14" s="1"/>
  <c r="K6" i="3"/>
  <c r="H38" i="3"/>
  <c r="E38" i="3"/>
  <c r="F38" i="3"/>
  <c r="E76" i="14"/>
  <c r="B82" i="14" s="1"/>
  <c r="H41" i="14"/>
  <c r="K4" i="3"/>
  <c r="B47" i="14" s="1"/>
  <c r="I38" i="3"/>
  <c r="J38" i="3"/>
  <c r="I6" i="14"/>
  <c r="F734" i="8" l="1"/>
  <c r="B349" i="8"/>
  <c r="C22" i="22"/>
  <c r="B423" i="24" s="1"/>
  <c r="B4" i="9"/>
  <c r="M27" i="9"/>
  <c r="H4" i="9" s="1"/>
  <c r="J15" i="22"/>
  <c r="K241" i="24" s="1"/>
  <c r="J30" i="22"/>
  <c r="K631" i="24" s="1"/>
  <c r="L34" i="22"/>
  <c r="M735" i="24" s="1"/>
  <c r="E27" i="9"/>
  <c r="B713" i="8"/>
  <c r="B818" i="8"/>
  <c r="C734" i="8"/>
  <c r="K17" i="22"/>
  <c r="L293" i="24" s="1"/>
  <c r="J31" i="22"/>
  <c r="K657" i="24" s="1"/>
  <c r="K28" i="22"/>
  <c r="L579" i="24" s="1"/>
  <c r="I36" i="22"/>
  <c r="J788" i="24" s="1"/>
  <c r="F30" i="22"/>
  <c r="G631" i="24" s="1"/>
  <c r="B141" i="8"/>
  <c r="G27" i="9"/>
  <c r="B583" i="8"/>
  <c r="F24" i="22"/>
  <c r="G475" i="24" s="1"/>
  <c r="B734" i="8"/>
  <c r="M34" i="22"/>
  <c r="Q735" i="24" s="1"/>
  <c r="D3" i="6"/>
  <c r="L3" i="6" s="1"/>
  <c r="B13" i="8" s="1"/>
  <c r="E3" i="6"/>
  <c r="I5" i="8"/>
  <c r="I4" i="5"/>
  <c r="P4" i="5" s="1"/>
  <c r="E6" i="8" s="1"/>
  <c r="L5" i="8"/>
  <c r="L4" i="5"/>
  <c r="Q4" i="5" s="1"/>
  <c r="L6" i="8" s="1"/>
  <c r="O5" i="7"/>
  <c r="B3" i="6"/>
  <c r="J3" i="6" s="1"/>
  <c r="B7" i="8" s="1"/>
  <c r="E14" i="6"/>
  <c r="G17" i="22"/>
  <c r="H293" i="24" s="1"/>
  <c r="I734" i="8"/>
  <c r="C15" i="22"/>
  <c r="B241" i="24" s="1"/>
  <c r="J40" i="22"/>
  <c r="K892" i="24" s="1"/>
  <c r="B375" i="8"/>
  <c r="D33" i="6"/>
  <c r="F36" i="22"/>
  <c r="G788" i="24" s="1"/>
  <c r="F32" i="6"/>
  <c r="H35" i="22"/>
  <c r="I762" i="24" s="1"/>
  <c r="I37" i="6"/>
  <c r="K40" i="22"/>
  <c r="L892" i="24" s="1"/>
  <c r="J734" i="8"/>
  <c r="E734" i="8"/>
  <c r="H36" i="22"/>
  <c r="I788" i="24" s="1"/>
  <c r="O9" i="7"/>
  <c r="E10" i="22"/>
  <c r="D111" i="24" s="1"/>
  <c r="G7" i="6"/>
  <c r="I10" i="22"/>
  <c r="J111" i="24" s="1"/>
  <c r="C7" i="6"/>
  <c r="D10" i="22"/>
  <c r="C111" i="24" s="1"/>
  <c r="F7" i="6"/>
  <c r="H10" i="22"/>
  <c r="I111" i="24" s="1"/>
  <c r="B7" i="6"/>
  <c r="C10" i="22"/>
  <c r="B111" i="24" s="1"/>
  <c r="E7" i="6"/>
  <c r="G10" i="22"/>
  <c r="H111" i="24" s="1"/>
  <c r="I7" i="6"/>
  <c r="K10" i="22"/>
  <c r="L111" i="24" s="1"/>
  <c r="D7" i="6"/>
  <c r="F10" i="22"/>
  <c r="G111" i="24" s="1"/>
  <c r="H7" i="6"/>
  <c r="J10" i="22"/>
  <c r="K111" i="24" s="1"/>
  <c r="D16" i="6"/>
  <c r="F19" i="22"/>
  <c r="G345" i="24" s="1"/>
  <c r="F16" i="6"/>
  <c r="H19" i="22"/>
  <c r="I345" i="24" s="1"/>
  <c r="H16" i="6"/>
  <c r="J19" i="22"/>
  <c r="K345" i="24" s="1"/>
  <c r="C16" i="6"/>
  <c r="D19" i="22"/>
  <c r="C345" i="24" s="1"/>
  <c r="G16" i="6"/>
  <c r="I19" i="22"/>
  <c r="J345" i="24" s="1"/>
  <c r="B16" i="6"/>
  <c r="C19" i="22"/>
  <c r="B345" i="24" s="1"/>
  <c r="E16" i="6"/>
  <c r="G19" i="22"/>
  <c r="H345" i="24" s="1"/>
  <c r="I16" i="6"/>
  <c r="K19" i="22"/>
  <c r="L345" i="24" s="1"/>
  <c r="G8" i="6"/>
  <c r="I11" i="22"/>
  <c r="J137" i="24" s="1"/>
  <c r="C8" i="6"/>
  <c r="D11" i="22"/>
  <c r="C137" i="24" s="1"/>
  <c r="F8" i="6"/>
  <c r="H11" i="22"/>
  <c r="I137" i="24" s="1"/>
  <c r="B8" i="6"/>
  <c r="C11" i="22"/>
  <c r="B137" i="24" s="1"/>
  <c r="E8" i="6"/>
  <c r="G11" i="22"/>
  <c r="H137" i="24" s="1"/>
  <c r="I8" i="6"/>
  <c r="K11" i="22"/>
  <c r="L137" i="24" s="1"/>
  <c r="D8" i="6"/>
  <c r="F11" i="22"/>
  <c r="G137" i="24" s="1"/>
  <c r="H8" i="6"/>
  <c r="J11" i="22"/>
  <c r="K137" i="24" s="1"/>
  <c r="G24" i="6"/>
  <c r="I27" i="22"/>
  <c r="J553" i="24" s="1"/>
  <c r="O26" i="7"/>
  <c r="E27" i="22"/>
  <c r="D553" i="24" s="1"/>
  <c r="C24" i="6"/>
  <c r="D27" i="22"/>
  <c r="C553" i="24" s="1"/>
  <c r="F24" i="6"/>
  <c r="H27" i="22"/>
  <c r="I553" i="24" s="1"/>
  <c r="B24" i="6"/>
  <c r="C27" i="22"/>
  <c r="B553" i="24" s="1"/>
  <c r="E24" i="6"/>
  <c r="G27" i="22"/>
  <c r="H553" i="24" s="1"/>
  <c r="I24" i="6"/>
  <c r="K27" i="22"/>
  <c r="L553" i="24" s="1"/>
  <c r="D24" i="6"/>
  <c r="F27" i="22"/>
  <c r="G553" i="24" s="1"/>
  <c r="H24" i="6"/>
  <c r="J27" i="22"/>
  <c r="K553" i="24" s="1"/>
  <c r="F17" i="6"/>
  <c r="H20" i="22"/>
  <c r="I371" i="24" s="1"/>
  <c r="B17" i="6"/>
  <c r="C20" i="22"/>
  <c r="B371" i="24" s="1"/>
  <c r="I17" i="6"/>
  <c r="K20" i="22"/>
  <c r="L371" i="24" s="1"/>
  <c r="C17" i="6"/>
  <c r="D20" i="22"/>
  <c r="C371" i="24" s="1"/>
  <c r="E17" i="6"/>
  <c r="G20" i="22"/>
  <c r="H371" i="24" s="1"/>
  <c r="G17" i="6"/>
  <c r="I20" i="22"/>
  <c r="J371" i="24" s="1"/>
  <c r="D17" i="6"/>
  <c r="F20" i="22"/>
  <c r="G371" i="24" s="1"/>
  <c r="H17" i="6"/>
  <c r="J20" i="22"/>
  <c r="K371" i="24" s="1"/>
  <c r="G29" i="6"/>
  <c r="I32" i="22"/>
  <c r="J683" i="24" s="1"/>
  <c r="C29" i="6"/>
  <c r="D32" i="22"/>
  <c r="C683" i="24" s="1"/>
  <c r="F29" i="6"/>
  <c r="H32" i="22"/>
  <c r="I683" i="24" s="1"/>
  <c r="B29" i="6"/>
  <c r="C32" i="22"/>
  <c r="B683" i="24" s="1"/>
  <c r="E29" i="6"/>
  <c r="G32" i="22"/>
  <c r="H683" i="24" s="1"/>
  <c r="I29" i="6"/>
  <c r="K32" i="22"/>
  <c r="L683" i="24" s="1"/>
  <c r="D29" i="6"/>
  <c r="F32" i="22"/>
  <c r="G683" i="24" s="1"/>
  <c r="H29" i="6"/>
  <c r="J32" i="22"/>
  <c r="K683" i="24" s="1"/>
  <c r="J59" i="24"/>
  <c r="O7" i="7"/>
  <c r="D8" i="22"/>
  <c r="H59" i="24"/>
  <c r="L59" i="24"/>
  <c r="G59" i="24"/>
  <c r="R59" i="24"/>
  <c r="M29" i="23"/>
  <c r="M27" i="23"/>
  <c r="M28" i="23"/>
  <c r="B23" i="6"/>
  <c r="C26" i="22"/>
  <c r="B527" i="24" s="1"/>
  <c r="E23" i="6"/>
  <c r="G26" i="22"/>
  <c r="H527" i="24" s="1"/>
  <c r="G23" i="6"/>
  <c r="I26" i="22"/>
  <c r="J527" i="24" s="1"/>
  <c r="C23" i="6"/>
  <c r="D26" i="22"/>
  <c r="C527" i="24" s="1"/>
  <c r="F23" i="6"/>
  <c r="H26" i="22"/>
  <c r="I527" i="24" s="1"/>
  <c r="I23" i="6"/>
  <c r="K26" i="22"/>
  <c r="L527" i="24" s="1"/>
  <c r="D23" i="6"/>
  <c r="F26" i="22"/>
  <c r="G527" i="24" s="1"/>
  <c r="H23" i="6"/>
  <c r="J26" i="22"/>
  <c r="K527" i="24" s="1"/>
  <c r="K7" i="24"/>
  <c r="C7" i="24"/>
  <c r="Q6" i="5"/>
  <c r="L58" i="8" s="1"/>
  <c r="P6" i="5"/>
  <c r="E58" i="8" s="1"/>
  <c r="R6" i="5"/>
  <c r="B64" i="8" s="1"/>
  <c r="Q19" i="5"/>
  <c r="L396" i="8" s="1"/>
  <c r="K31" i="6"/>
  <c r="E736" i="8" s="1"/>
  <c r="L30" i="6"/>
  <c r="B715" i="8" s="1"/>
  <c r="R29" i="5"/>
  <c r="B662" i="8" s="1"/>
  <c r="B661" i="8"/>
  <c r="J34" i="6"/>
  <c r="B814" i="8" s="1"/>
  <c r="B870" i="8"/>
  <c r="P37" i="5"/>
  <c r="E865" i="8" s="1"/>
  <c r="M30" i="23"/>
  <c r="J30" i="6"/>
  <c r="B709" i="8" s="1"/>
  <c r="K11" i="6"/>
  <c r="E215" i="8" s="1"/>
  <c r="K19" i="6"/>
  <c r="E423" i="8" s="1"/>
  <c r="K20" i="6"/>
  <c r="E449" i="8" s="1"/>
  <c r="N27" i="23"/>
  <c r="N29" i="23"/>
  <c r="N28" i="23"/>
  <c r="N30" i="23"/>
  <c r="R37" i="5"/>
  <c r="B871" i="8" s="1"/>
  <c r="O37" i="5"/>
  <c r="B865" i="8" s="1"/>
  <c r="B896" i="8"/>
  <c r="R38" i="5"/>
  <c r="B897" i="8" s="1"/>
  <c r="P38" i="5"/>
  <c r="E891" i="8" s="1"/>
  <c r="P29" i="5"/>
  <c r="E656" i="8" s="1"/>
  <c r="R33" i="5"/>
  <c r="B767" i="8" s="1"/>
  <c r="O33" i="5"/>
  <c r="B761" i="8" s="1"/>
  <c r="L32" i="6"/>
  <c r="B768" i="8" s="1"/>
  <c r="J32" i="6"/>
  <c r="B762" i="8" s="1"/>
  <c r="L31" i="6"/>
  <c r="B742" i="8" s="1"/>
  <c r="J31" i="6"/>
  <c r="B736" i="8" s="1"/>
  <c r="B740" i="8"/>
  <c r="P33" i="5"/>
  <c r="E761" i="8" s="1"/>
  <c r="O31" i="7"/>
  <c r="B766" i="8"/>
  <c r="J29" i="6"/>
  <c r="B683" i="8" s="1"/>
  <c r="L29" i="6"/>
  <c r="B689" i="8" s="1"/>
  <c r="K29" i="6"/>
  <c r="E683" i="8" s="1"/>
  <c r="Q31" i="5"/>
  <c r="L708" i="8" s="1"/>
  <c r="R31" i="5"/>
  <c r="B714" i="8" s="1"/>
  <c r="P35" i="5"/>
  <c r="E813" i="8" s="1"/>
  <c r="R35" i="5"/>
  <c r="B819" i="8" s="1"/>
  <c r="P32" i="5"/>
  <c r="E735" i="8" s="1"/>
  <c r="R32" i="5"/>
  <c r="B741" i="8" s="1"/>
  <c r="O18" i="7"/>
  <c r="J8" i="6"/>
  <c r="B137" i="8" s="1"/>
  <c r="L8" i="6"/>
  <c r="B143" i="8" s="1"/>
  <c r="K8" i="6"/>
  <c r="E137" i="8" s="1"/>
  <c r="K23" i="6"/>
  <c r="E527" i="8" s="1"/>
  <c r="R9" i="5"/>
  <c r="B142" i="8" s="1"/>
  <c r="O9" i="5"/>
  <c r="B136" i="8" s="1"/>
  <c r="L19" i="6"/>
  <c r="B429" i="8" s="1"/>
  <c r="J19" i="6"/>
  <c r="B423" i="8" s="1"/>
  <c r="R10" i="5"/>
  <c r="B168" i="8" s="1"/>
  <c r="O10" i="5"/>
  <c r="B162" i="8" s="1"/>
  <c r="P11" i="5"/>
  <c r="E188" i="8" s="1"/>
  <c r="B271" i="8"/>
  <c r="Q22" i="5"/>
  <c r="L474" i="8" s="1"/>
  <c r="O11" i="5"/>
  <c r="B188" i="8" s="1"/>
  <c r="R11" i="5"/>
  <c r="B194" i="8" s="1"/>
  <c r="P9" i="5"/>
  <c r="E136" i="8" s="1"/>
  <c r="R26" i="5"/>
  <c r="B584" i="8" s="1"/>
  <c r="L17" i="6"/>
  <c r="B377" i="8" s="1"/>
  <c r="J17" i="6"/>
  <c r="B371" i="8" s="1"/>
  <c r="P28" i="5"/>
  <c r="E630" i="8" s="1"/>
  <c r="L15" i="6"/>
  <c r="B325" i="8" s="1"/>
  <c r="J15" i="6"/>
  <c r="B319" i="8" s="1"/>
  <c r="B479" i="8"/>
  <c r="B167" i="8"/>
  <c r="K3" i="6"/>
  <c r="E7" i="8" s="1"/>
  <c r="P19" i="5"/>
  <c r="E396" i="8" s="1"/>
  <c r="Q9" i="5"/>
  <c r="L136" i="8" s="1"/>
  <c r="O14" i="5"/>
  <c r="B266" i="8" s="1"/>
  <c r="R14" i="5"/>
  <c r="B272" i="8" s="1"/>
  <c r="B193" i="8"/>
  <c r="O19" i="5"/>
  <c r="B396" i="8" s="1"/>
  <c r="R19" i="5"/>
  <c r="B402" i="8" s="1"/>
  <c r="B635" i="8"/>
  <c r="L16" i="6"/>
  <c r="B351" i="8" s="1"/>
  <c r="J16" i="6"/>
  <c r="B345" i="8" s="1"/>
  <c r="L5" i="6"/>
  <c r="B65" i="8" s="1"/>
  <c r="C40" i="7"/>
  <c r="K17" i="6"/>
  <c r="E371" i="8" s="1"/>
  <c r="J6" i="6"/>
  <c r="B85" i="8" s="1"/>
  <c r="L6" i="6"/>
  <c r="B91" i="8" s="1"/>
  <c r="J11" i="6"/>
  <c r="B215" i="8" s="1"/>
  <c r="L11" i="6"/>
  <c r="B221" i="8" s="1"/>
  <c r="R8" i="5"/>
  <c r="B116" i="8" s="1"/>
  <c r="O8" i="5"/>
  <c r="B110" i="8" s="1"/>
  <c r="L13" i="6"/>
  <c r="B273" i="8" s="1"/>
  <c r="J13" i="6"/>
  <c r="B267" i="8" s="1"/>
  <c r="Q13" i="5"/>
  <c r="L240" i="8" s="1"/>
  <c r="R13" i="5"/>
  <c r="B246" i="8" s="1"/>
  <c r="O13" i="5"/>
  <c r="B240" i="8" s="1"/>
  <c r="P10" i="5"/>
  <c r="E162" i="8" s="1"/>
  <c r="B401" i="8"/>
  <c r="R28" i="5"/>
  <c r="B636" i="8" s="1"/>
  <c r="O28" i="5"/>
  <c r="B630" i="8" s="1"/>
  <c r="R17" i="5"/>
  <c r="B350" i="8" s="1"/>
  <c r="O17" i="5"/>
  <c r="B344" i="8" s="1"/>
  <c r="L7" i="6"/>
  <c r="B117" i="8" s="1"/>
  <c r="J7" i="6"/>
  <c r="B111" i="8" s="1"/>
  <c r="K7" i="6"/>
  <c r="E111" i="8" s="1"/>
  <c r="J5" i="6"/>
  <c r="B59" i="8" s="1"/>
  <c r="L24" i="6"/>
  <c r="B559" i="8" s="1"/>
  <c r="J24" i="6"/>
  <c r="B553" i="8" s="1"/>
  <c r="K24" i="6"/>
  <c r="E553" i="8" s="1"/>
  <c r="O19" i="7"/>
  <c r="L23" i="6"/>
  <c r="B533" i="8" s="1"/>
  <c r="J23" i="6"/>
  <c r="B527" i="8" s="1"/>
  <c r="P13" i="5"/>
  <c r="E240" i="8" s="1"/>
  <c r="L27" i="6"/>
  <c r="B637" i="8" s="1"/>
  <c r="J27" i="6"/>
  <c r="B631" i="8" s="1"/>
  <c r="J26" i="6"/>
  <c r="B605" i="8" s="1"/>
  <c r="L26" i="6"/>
  <c r="B611" i="8" s="1"/>
  <c r="Q8" i="5"/>
  <c r="L110" i="8" s="1"/>
  <c r="B115" i="8"/>
  <c r="L9" i="6"/>
  <c r="B169" i="8" s="1"/>
  <c r="J9" i="6"/>
  <c r="B163" i="8" s="1"/>
  <c r="Q28" i="5"/>
  <c r="L630" i="8" s="1"/>
  <c r="P17" i="5"/>
  <c r="E344" i="8" s="1"/>
  <c r="B245" i="8"/>
  <c r="L18" i="6"/>
  <c r="B403" i="8" s="1"/>
  <c r="J18" i="6"/>
  <c r="B397" i="8" s="1"/>
  <c r="J14" i="6"/>
  <c r="B293" i="8" s="1"/>
  <c r="L14" i="6"/>
  <c r="B299" i="8" s="1"/>
  <c r="J40" i="7"/>
  <c r="I40" i="7"/>
  <c r="H40" i="7"/>
  <c r="M40" i="7"/>
  <c r="L40" i="7"/>
  <c r="K40" i="7"/>
  <c r="N40" i="7"/>
  <c r="B63" i="8"/>
  <c r="D40" i="7"/>
  <c r="F40" i="7"/>
  <c r="G40" i="7"/>
  <c r="B40" i="7"/>
  <c r="E40" i="7"/>
  <c r="K27" i="23" l="1"/>
  <c r="E4" i="9"/>
  <c r="K28" i="23"/>
  <c r="K30" i="23"/>
  <c r="K29" i="23"/>
  <c r="B11" i="8"/>
  <c r="F22" i="10"/>
  <c r="D28" i="23"/>
  <c r="D27" i="23"/>
  <c r="D29" i="23"/>
  <c r="L27" i="23"/>
  <c r="H7" i="23"/>
  <c r="B30" i="23"/>
  <c r="D30" i="23"/>
  <c r="L28" i="23"/>
  <c r="L30" i="23"/>
  <c r="L29" i="23"/>
  <c r="I29" i="23"/>
  <c r="G29" i="23"/>
  <c r="F27" i="23"/>
  <c r="F30" i="23"/>
  <c r="E8" i="23"/>
  <c r="C30" i="23"/>
  <c r="B28" i="23"/>
  <c r="E6" i="23"/>
  <c r="G27" i="23"/>
  <c r="E7" i="23"/>
  <c r="E30" i="23"/>
  <c r="B29" i="23"/>
  <c r="B27" i="23"/>
  <c r="H6" i="23"/>
  <c r="I30" i="23"/>
  <c r="G22" i="10"/>
  <c r="C22" i="10"/>
  <c r="G30" i="23"/>
  <c r="H8" i="23"/>
  <c r="H5" i="23"/>
  <c r="I22" i="10"/>
  <c r="H22" i="10"/>
  <c r="E22" i="10"/>
  <c r="B22" i="10"/>
  <c r="B3" i="10" s="1"/>
  <c r="D22" i="10"/>
  <c r="D3" i="10" s="1"/>
  <c r="R4" i="5"/>
  <c r="B12" i="8" s="1"/>
  <c r="O40" i="7"/>
  <c r="B5" i="23"/>
  <c r="I27" i="23"/>
  <c r="J30" i="23"/>
  <c r="E5" i="23"/>
  <c r="G28" i="23"/>
  <c r="B6" i="23"/>
  <c r="F28" i="23"/>
  <c r="B7" i="23"/>
  <c r="B8" i="23"/>
  <c r="C29" i="23"/>
  <c r="I28" i="23"/>
  <c r="C59" i="24"/>
  <c r="C28" i="23"/>
  <c r="C27" i="23"/>
  <c r="E27" i="23"/>
  <c r="E29" i="23"/>
  <c r="E28" i="23"/>
  <c r="J29" i="23"/>
  <c r="J27" i="23"/>
  <c r="J28" i="23"/>
  <c r="F29" i="23"/>
  <c r="H30" i="23"/>
  <c r="H28" i="23"/>
  <c r="H29" i="23"/>
  <c r="H27" i="23"/>
  <c r="K16" i="6"/>
  <c r="E345" i="8" s="1"/>
</calcChain>
</file>

<file path=xl/sharedStrings.xml><?xml version="1.0" encoding="utf-8"?>
<sst xmlns="http://schemas.openxmlformats.org/spreadsheetml/2006/main" count="4432" uniqueCount="148">
  <si>
    <t>№</t>
  </si>
  <si>
    <t>ФИО</t>
  </si>
  <si>
    <t>Планиро вание</t>
  </si>
  <si>
    <t>Оценка</t>
  </si>
  <si>
    <t>Анализ</t>
  </si>
  <si>
    <t>Синтез</t>
  </si>
  <si>
    <t>Сравне ние</t>
  </si>
  <si>
    <t>Классифи кация</t>
  </si>
  <si>
    <t>Причинно-следственные связи</t>
  </si>
  <si>
    <t>А</t>
  </si>
  <si>
    <t>БВ</t>
  </si>
  <si>
    <t>АБ</t>
  </si>
  <si>
    <t>В</t>
  </si>
  <si>
    <t>Контроль</t>
  </si>
  <si>
    <t>Речевое высказывание</t>
  </si>
  <si>
    <t>Точка зрения</t>
  </si>
  <si>
    <t>Вопросы</t>
  </si>
  <si>
    <t>Аналогия</t>
  </si>
  <si>
    <t>Регулятивные УУД</t>
  </si>
  <si>
    <t>Познавательные УУД</t>
  </si>
  <si>
    <t>Класси фикация</t>
  </si>
  <si>
    <t>Обоб щение</t>
  </si>
  <si>
    <t>справились с заданиями "на выполнение" и "на ориентацию"</t>
  </si>
  <si>
    <t>справились с заданиями "на выполнение" и не справились "на ориентацию"</t>
  </si>
  <si>
    <t>не справились с заданиями "на выполнение" и справились "на ориентацию"</t>
  </si>
  <si>
    <t>не справились с заданиями "на выполнение" и "на ориентацию"</t>
  </si>
  <si>
    <t>НЕТ ПРОГРЕССА</t>
  </si>
  <si>
    <t>ЕСТЬ ПРОГРЕСС</t>
  </si>
  <si>
    <t>НИЖЕ БАЗОВОГО</t>
  </si>
  <si>
    <t>БАЗОВЫЙ</t>
  </si>
  <si>
    <t>Общий уровень</t>
  </si>
  <si>
    <t>S</t>
  </si>
  <si>
    <t>с 1 класса</t>
  </si>
  <si>
    <t>новые</t>
  </si>
  <si>
    <t>Коммуникативные УУД</t>
  </si>
  <si>
    <t>Обобщение</t>
  </si>
  <si>
    <t>Сравнение</t>
  </si>
  <si>
    <t>2 класс</t>
  </si>
  <si>
    <t>Преобладающая группа в классе</t>
  </si>
  <si>
    <t>Планирование</t>
  </si>
  <si>
    <t>Классификация</t>
  </si>
  <si>
    <t>Общий прогресс</t>
  </si>
  <si>
    <t>Сводные показатели</t>
  </si>
  <si>
    <t>Обобщенный рейтинг УУД в классе</t>
  </si>
  <si>
    <t>Прогресс по Р-УУД</t>
  </si>
  <si>
    <t>Прогресс по П-УУД</t>
  </si>
  <si>
    <t>Группа</t>
  </si>
  <si>
    <t>Уровень</t>
  </si>
  <si>
    <t>Преобладающая группа</t>
  </si>
  <si>
    <t>Прогресс</t>
  </si>
  <si>
    <t>Для каждого УУД в первой строке:</t>
  </si>
  <si>
    <t>Базовый уровень</t>
  </si>
  <si>
    <t>Уровень ниже базового</t>
  </si>
  <si>
    <t>справились с заданиями "на выполнение", "на ориентацию" и справились с заданием "на описание"</t>
  </si>
  <si>
    <t>справились с заданиями "на выполнение", "на ориентацию" и не справились с заданием "на описание"</t>
  </si>
  <si>
    <t>не справились с заданиями "на выполнение", "на ориентацию" и справились с заданием "на описание"</t>
  </si>
  <si>
    <t>не справились с заданиями "на выполнение", "на ориентацию" и не справились с заданием "на описание"</t>
  </si>
  <si>
    <t>Общий балл (max 78)</t>
  </si>
  <si>
    <t>Общий балл (max 48)</t>
  </si>
  <si>
    <t>Условные обозначения</t>
  </si>
  <si>
    <t>Мониторинг 1 класса. Распределение по группам.</t>
  </si>
  <si>
    <t>Индивидуальные результаты мониторинга метапредметных УУД. 1 класс.</t>
  </si>
  <si>
    <t xml:space="preserve">Преобладающая в классе группа </t>
  </si>
  <si>
    <t>Преобладающая у ребенка группа</t>
  </si>
  <si>
    <t>Коммуникативне УУД</t>
  </si>
  <si>
    <t xml:space="preserve"> </t>
  </si>
  <si>
    <t>справился с заданием</t>
  </si>
  <si>
    <t>не справился с заднием</t>
  </si>
  <si>
    <t>Б</t>
  </si>
  <si>
    <t>Индивидуальные результаты мониторинга УУД "Учимся учиться и действовать". 2 класс.</t>
  </si>
  <si>
    <t>Детализированный рейтинг УУД во 2 классе</t>
  </si>
  <si>
    <t>Обобщенный рейтинг УУД в 1 классе</t>
  </si>
  <si>
    <t>Преобладающая группа для ученика</t>
  </si>
  <si>
    <t>Мониторинг УУД. 2 класс. Первичные данные.</t>
  </si>
  <si>
    <t xml:space="preserve">Мониторинг УУД. 2 класс. Индивидуальные оценки. </t>
  </si>
  <si>
    <t xml:space="preserve">Мониторинг УУД. 2 класс. Распределение по группам. </t>
  </si>
  <si>
    <t xml:space="preserve">Мониторинг УУД. 2 класс. Результаты в уровнях. </t>
  </si>
  <si>
    <t>% детей, имеющих прогресс  в развити УУД</t>
  </si>
  <si>
    <t>Блоки умений</t>
  </si>
  <si>
    <t xml:space="preserve">Мониторинг УУД. 2 класс. Прогресс в развитии УУД у каждого учащегося. </t>
  </si>
  <si>
    <t>Мониторинг УУД. 2 класс. Обобщенный рейтинг развития УУД.</t>
  </si>
  <si>
    <t>Мониторинг УУД. 2 класс. Детализированный рейтинг развития УУД.</t>
  </si>
  <si>
    <t xml:space="preserve">Мониторинг УУД. 2 класс. Обобщенный прогресс в развитии УУД в целом по классу. </t>
  </si>
  <si>
    <t>БА</t>
  </si>
  <si>
    <t xml:space="preserve">Мониторинг УУД. 1 класс. Индивидуальные оценки. </t>
  </si>
  <si>
    <t>Рейтинг УУД по отдельным умениям в 1 классе</t>
  </si>
  <si>
    <t>со 2 кл.</t>
  </si>
  <si>
    <t>с 1 кл.</t>
  </si>
  <si>
    <t xml:space="preserve">Мониторинг УУД. 2 класс. Прогресс в развитии УУД по отдельным умениям в целом по классу. </t>
  </si>
  <si>
    <t>3 кл.</t>
  </si>
  <si>
    <t>Диаграммы и таблицы</t>
  </si>
  <si>
    <t>Умозаключения</t>
  </si>
  <si>
    <t>Мониторинг УУД. 3 класс. Первичные данные.</t>
  </si>
  <si>
    <t>Коррекция</t>
  </si>
  <si>
    <t>Границы</t>
  </si>
  <si>
    <t>3 класс</t>
  </si>
  <si>
    <t>Мониторинг УУД. 3 класс. Обобщенный рейтинг развития УУД.</t>
  </si>
  <si>
    <t>Мониторинг УУД. 3 класс. Детализированный рейтинг развития УУД.</t>
  </si>
  <si>
    <t>A</t>
  </si>
  <si>
    <t>B</t>
  </si>
  <si>
    <t>C</t>
  </si>
  <si>
    <t>D</t>
  </si>
  <si>
    <t>Стабильный прогресс, произошел переход на новый этап овладения УУД</t>
  </si>
  <si>
    <t>Прогресс, произошел переход на новый этап овладения УУД</t>
  </si>
  <si>
    <t>Нет прогресса, переход на новый этап овладения УУД не произошел.</t>
  </si>
  <si>
    <r>
      <t xml:space="preserve">Мониторинг УУД. </t>
    </r>
    <r>
      <rPr>
        <b/>
        <sz val="12"/>
        <rFont val="Calibri"/>
        <family val="2"/>
        <charset val="204"/>
      </rPr>
      <t>3</t>
    </r>
    <r>
      <rPr>
        <b/>
        <sz val="12"/>
        <rFont val="Calibri"/>
        <family val="2"/>
        <charset val="204"/>
      </rPr>
      <t xml:space="preserve"> класс. Обобщенный прогресс в развитии УУД в целом по классу. </t>
    </r>
  </si>
  <si>
    <t xml:space="preserve">Мониторинг УУД. 3 класс. Прогресс в развитии УУД по отдельным умениям в целом по классу. </t>
  </si>
  <si>
    <t>% детей, имеющих группу прогресса А</t>
  </si>
  <si>
    <t>% детей, имеющих группу прогресса B</t>
  </si>
  <si>
    <t>% детей, имеющих группу прогресса C</t>
  </si>
  <si>
    <t>% детей, имеющих группу прогресса D</t>
  </si>
  <si>
    <t>Констроль</t>
  </si>
  <si>
    <t>Анология</t>
  </si>
  <si>
    <t>Индивидуальные результаты мониторинга УУД "Учимся учиться и действовать". 3 класс.</t>
  </si>
  <si>
    <t>Прогресс типа А</t>
  </si>
  <si>
    <t>Прогресс типа B</t>
  </si>
  <si>
    <t>есть во 2 кл.</t>
  </si>
  <si>
    <t>Детализированный рейтинг УУД в 3 классе</t>
  </si>
  <si>
    <t xml:space="preserve">Мониторинг УУД. 3 класс. Прогресс в развитии УУД у каждого учащегося. </t>
  </si>
  <si>
    <t>Планорование</t>
  </si>
  <si>
    <t>1 урок</t>
  </si>
  <si>
    <t>2 урок</t>
  </si>
  <si>
    <t>с 3 кл.</t>
  </si>
  <si>
    <t>Индуктивное умозаключение</t>
  </si>
  <si>
    <t>Отнесение к понятию</t>
  </si>
  <si>
    <t xml:space="preserve">Отнесение к понятию </t>
  </si>
  <si>
    <t>Прогресс типа С</t>
  </si>
  <si>
    <t>Прогреес типа D</t>
  </si>
  <si>
    <r>
      <t>Общий балл (max</t>
    </r>
    <r>
      <rPr>
        <b/>
        <sz val="10"/>
        <rFont val="Arial Cyr"/>
      </rPr>
      <t xml:space="preserve"> 114</t>
    </r>
    <r>
      <rPr>
        <b/>
        <sz val="10"/>
        <rFont val="Arial Cyr"/>
      </rPr>
      <t>)</t>
    </r>
  </si>
  <si>
    <t>Мониторинг УУД. 3 класс. Результаты в уровнях (базовый, ниже базового)</t>
  </si>
  <si>
    <t xml:space="preserve">Ситуация требует дополнительного рассмотрения. </t>
  </si>
  <si>
    <t>Объединение информации</t>
  </si>
  <si>
    <t>Всего в 3 кл. обследовано учеников:</t>
  </si>
  <si>
    <t xml:space="preserve">Небольшой стабильный прогресс. </t>
  </si>
  <si>
    <t>Значительный прогресс</t>
  </si>
  <si>
    <t>Скачок в развитии умения. Ситуация требует дополнительного рассмотрения</t>
  </si>
  <si>
    <t>Нет прогресса.</t>
  </si>
  <si>
    <t>4 класс</t>
  </si>
  <si>
    <t>Мониторинг УУД. 4 класс. Результаты в уровнях (базовый, ниже базового)</t>
  </si>
  <si>
    <t xml:space="preserve">Мониторинг УУД. 4 класс. Прогресс в развитии УУД у каждого учащегося. </t>
  </si>
  <si>
    <t>Мониторинг УУД. 4 класс. Обобщенный рейтинг развития УУД.</t>
  </si>
  <si>
    <t>Мониторинг УУД. 4 класс. Первичные данные.</t>
  </si>
  <si>
    <t>Индивидуальные результаты мониторинга УУД "Учимся учиться и действовать". 4 класс.</t>
  </si>
  <si>
    <t>Всего в 4 кл. обследовано учеников:</t>
  </si>
  <si>
    <t>(введите правильное число для корректного отображения информации)</t>
  </si>
  <si>
    <t>Мониторинг УУД. 4 класс. Детализированный рейтинг развития УУД.</t>
  </si>
  <si>
    <t xml:space="preserve">Мониторинг УУД. 4 класс. Обобщенный прогресс в развитии УУД в целом по классу. </t>
  </si>
  <si>
    <t xml:space="preserve">Мониторинг УУД. 4 класс. Прогресс в развитии УУД по отдельным умениям в целом по классу.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</si>
</sst>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0"/>
      <name val="Arial Cy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Cyr"/>
    </font>
    <font>
      <b/>
      <sz val="10"/>
      <color indexed="8"/>
      <name val="Calibri"/>
      <family val="2"/>
    </font>
    <font>
      <b/>
      <sz val="11"/>
      <color indexed="8"/>
      <name val="Symbol"/>
      <family val="1"/>
    </font>
    <font>
      <b/>
      <sz val="10"/>
      <name val="Arial Cyr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Arial Cyr"/>
    </font>
    <font>
      <b/>
      <sz val="12"/>
      <name val="Arial Cyr"/>
    </font>
    <font>
      <b/>
      <sz val="12"/>
      <name val="Calibri"/>
      <family val="2"/>
      <charset val="204"/>
    </font>
    <font>
      <b/>
      <sz val="12"/>
      <color indexed="8"/>
      <name val="Calibri"/>
      <family val="2"/>
    </font>
    <font>
      <sz val="12"/>
      <name val="Arial Cyr"/>
    </font>
    <font>
      <b/>
      <sz val="10"/>
      <name val="Calibri"/>
      <family val="2"/>
    </font>
    <font>
      <b/>
      <sz val="12"/>
      <name val="Calibri"/>
      <family val="2"/>
      <charset val="204"/>
    </font>
    <font>
      <b/>
      <sz val="9"/>
      <name val="Arial Cyr"/>
    </font>
    <font>
      <b/>
      <sz val="16"/>
      <color indexed="8"/>
      <name val="Calibri"/>
      <family val="2"/>
    </font>
    <font>
      <b/>
      <sz val="11"/>
      <name val="Arial Cyr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 Cyr"/>
    </font>
    <font>
      <b/>
      <sz val="14"/>
      <color indexed="9"/>
      <name val="Calibri"/>
      <family val="2"/>
    </font>
    <font>
      <b/>
      <sz val="18"/>
      <name val="Arial Cyr"/>
    </font>
    <font>
      <b/>
      <sz val="12"/>
      <color indexed="9"/>
      <name val="Calibri"/>
      <family val="2"/>
    </font>
    <font>
      <sz val="20"/>
      <name val="Arial Cyr"/>
    </font>
    <font>
      <b/>
      <sz val="13"/>
      <name val="Calibri"/>
      <family val="2"/>
    </font>
    <font>
      <sz val="10"/>
      <name val="Arial Cyr"/>
    </font>
    <font>
      <sz val="11"/>
      <name val="Calibri"/>
      <family val="2"/>
    </font>
    <font>
      <b/>
      <sz val="13"/>
      <color indexed="8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  <charset val="204"/>
    </font>
    <font>
      <b/>
      <sz val="10"/>
      <color indexed="9"/>
      <name val="Calibri"/>
      <family val="2"/>
    </font>
    <font>
      <b/>
      <sz val="11"/>
      <name val="Arial Cyr"/>
      <charset val="204"/>
    </font>
    <font>
      <b/>
      <sz val="10"/>
      <color rgb="FFFF0000"/>
      <name val="Arial Cyr"/>
    </font>
    <font>
      <b/>
      <u/>
      <sz val="12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1" fillId="0" borderId="0" xfId="0" applyFont="1" applyAlignment="1" applyProtection="1">
      <alignment vertical="top" wrapText="1"/>
    </xf>
    <xf numFmtId="0" fontId="0" fillId="0" borderId="0" xfId="0" applyProtection="1"/>
    <xf numFmtId="0" fontId="0" fillId="0" borderId="4" xfId="0" applyBorder="1" applyAlignment="1" applyProtection="1">
      <alignment horizontal="left"/>
    </xf>
    <xf numFmtId="0" fontId="2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 textRotation="90" wrapText="1"/>
    </xf>
    <xf numFmtId="0" fontId="4" fillId="0" borderId="7" xfId="0" applyFont="1" applyBorder="1" applyAlignment="1" applyProtection="1">
      <alignment horizontal="center" vertical="center" textRotation="90" wrapText="1"/>
    </xf>
    <xf numFmtId="0" fontId="4" fillId="0" borderId="8" xfId="0" applyFont="1" applyBorder="1" applyAlignment="1" applyProtection="1">
      <alignment horizontal="center" vertical="center" textRotation="90" wrapText="1"/>
    </xf>
    <xf numFmtId="0" fontId="6" fillId="0" borderId="9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0" borderId="13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14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6" fillId="0" borderId="15" xfId="0" applyFont="1" applyBorder="1" applyProtection="1"/>
    <xf numFmtId="0" fontId="6" fillId="0" borderId="16" xfId="0" applyFont="1" applyBorder="1" applyProtection="1"/>
    <xf numFmtId="0" fontId="6" fillId="0" borderId="17" xfId="0" applyFont="1" applyBorder="1" applyProtection="1"/>
    <xf numFmtId="0" fontId="6" fillId="0" borderId="0" xfId="0" applyFont="1" applyBorder="1" applyProtection="1"/>
    <xf numFmtId="0" fontId="6" fillId="0" borderId="1" xfId="0" applyFont="1" applyBorder="1" applyAlignment="1" applyProtection="1"/>
    <xf numFmtId="0" fontId="6" fillId="0" borderId="1" xfId="0" applyFont="1" applyBorder="1" applyProtection="1"/>
    <xf numFmtId="0" fontId="0" fillId="0" borderId="0" xfId="0" applyAlignment="1" applyProtection="1">
      <alignment horizontal="left"/>
    </xf>
    <xf numFmtId="0" fontId="0" fillId="0" borderId="0" xfId="0" applyBorder="1"/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0" fillId="0" borderId="21" xfId="0" applyBorder="1" applyAlignment="1" applyProtection="1">
      <alignment horizontal="center" vertical="center"/>
      <protection locked="0"/>
    </xf>
    <xf numFmtId="0" fontId="19" fillId="0" borderId="0" xfId="0" applyFont="1" applyProtection="1"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19" fillId="0" borderId="22" xfId="0" applyFont="1" applyBorder="1" applyAlignment="1" applyProtection="1">
      <alignment horizontal="left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left" wrapText="1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19" fillId="0" borderId="0" xfId="0" applyFont="1" applyFill="1" applyBorder="1" applyAlignment="1" applyProtection="1">
      <alignment horizontal="left" vertical="center"/>
      <protection locked="0" hidden="1"/>
    </xf>
    <xf numFmtId="0" fontId="19" fillId="0" borderId="0" xfId="0" applyFont="1" applyProtection="1">
      <protection locked="0"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Fill="1" applyBorder="1" applyAlignment="1" applyProtection="1">
      <alignment horizontal="right" vertic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8" xfId="0" applyBorder="1" applyProtection="1"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 textRotation="90" wrapText="1"/>
      <protection hidden="1"/>
    </xf>
    <xf numFmtId="0" fontId="4" fillId="0" borderId="32" xfId="0" applyFont="1" applyBorder="1" applyAlignment="1" applyProtection="1">
      <alignment horizontal="center" vertical="center" textRotation="90" wrapText="1"/>
      <protection hidden="1"/>
    </xf>
    <xf numFmtId="0" fontId="4" fillId="0" borderId="33" xfId="0" applyFont="1" applyBorder="1" applyAlignment="1" applyProtection="1">
      <alignment horizontal="center" vertical="center" textRotation="90" wrapText="1"/>
      <protection hidden="1"/>
    </xf>
    <xf numFmtId="0" fontId="4" fillId="0" borderId="34" xfId="0" applyFont="1" applyBorder="1" applyAlignment="1" applyProtection="1">
      <alignment horizontal="center" vertical="center" textRotation="90" wrapText="1"/>
      <protection hidden="1"/>
    </xf>
    <xf numFmtId="0" fontId="0" fillId="0" borderId="2" xfId="0" applyFill="1" applyBorder="1"/>
    <xf numFmtId="0" fontId="2" fillId="0" borderId="2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23" fillId="2" borderId="0" xfId="0" applyFont="1" applyFill="1"/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Protection="1"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wrapText="1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7" fillId="0" borderId="0" xfId="0" applyFont="1" applyAlignment="1" applyProtection="1">
      <protection hidden="1"/>
    </xf>
    <xf numFmtId="0" fontId="6" fillId="0" borderId="19" xfId="0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6" fillId="0" borderId="36" xfId="0" applyFont="1" applyBorder="1" applyAlignment="1" applyProtection="1">
      <alignment horizont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protection hidden="1"/>
    </xf>
    <xf numFmtId="1" fontId="0" fillId="0" borderId="0" xfId="0" applyNumberFormat="1" applyFill="1" applyBorder="1" applyAlignment="1" applyProtection="1">
      <protection hidden="1"/>
    </xf>
    <xf numFmtId="0" fontId="6" fillId="0" borderId="37" xfId="0" applyFont="1" applyBorder="1" applyProtection="1"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21" fillId="0" borderId="0" xfId="0" applyFont="1"/>
    <xf numFmtId="0" fontId="6" fillId="0" borderId="0" xfId="0" applyFont="1" applyBorder="1" applyAlignment="1" applyProtection="1">
      <alignment vertical="center" wrapText="1"/>
      <protection hidden="1"/>
    </xf>
    <xf numFmtId="9" fontId="0" fillId="0" borderId="0" xfId="0" applyNumberForma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protection hidden="1"/>
    </xf>
    <xf numFmtId="9" fontId="0" fillId="0" borderId="0" xfId="0" applyNumberFormat="1" applyBorder="1" applyAlignment="1" applyProtection="1">
      <alignment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vertical="center" wrapText="1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 textRotation="90" wrapText="1"/>
      <protection hidden="1"/>
    </xf>
    <xf numFmtId="0" fontId="4" fillId="0" borderId="12" xfId="0" applyFont="1" applyBorder="1" applyAlignment="1" applyProtection="1">
      <alignment horizontal="center" vertical="center" textRotation="90" wrapText="1"/>
      <protection hidden="1"/>
    </xf>
    <xf numFmtId="9" fontId="0" fillId="0" borderId="32" xfId="0" applyNumberFormat="1" applyBorder="1" applyAlignment="1" applyProtection="1">
      <alignment horizontal="center" vertical="center"/>
      <protection hidden="1"/>
    </xf>
    <xf numFmtId="9" fontId="0" fillId="0" borderId="33" xfId="0" applyNumberForma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left"/>
    </xf>
    <xf numFmtId="0" fontId="19" fillId="0" borderId="16" xfId="0" applyFont="1" applyBorder="1" applyAlignment="1" applyProtection="1">
      <alignment horizontal="left"/>
    </xf>
    <xf numFmtId="0" fontId="13" fillId="0" borderId="0" xfId="0" applyFont="1" applyAlignment="1" applyProtection="1">
      <alignment vertical="center"/>
      <protection hidden="1"/>
    </xf>
    <xf numFmtId="0" fontId="14" fillId="0" borderId="35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8" fillId="0" borderId="0" xfId="0" applyFont="1" applyAlignment="1"/>
    <xf numFmtId="0" fontId="19" fillId="0" borderId="16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0" xfId="0" applyBorder="1" applyProtection="1"/>
    <xf numFmtId="0" fontId="1" fillId="0" borderId="9" xfId="0" applyFont="1" applyBorder="1" applyAlignment="1" applyProtection="1">
      <alignment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1" fillId="0" borderId="13" xfId="0" applyFont="1" applyBorder="1" applyAlignment="1" applyProtection="1">
      <alignment vertical="top" wrapText="1"/>
    </xf>
    <xf numFmtId="0" fontId="1" fillId="0" borderId="16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0" xfId="0" applyAlignment="1" applyProtection="1">
      <alignment horizontal="left" indent="1"/>
    </xf>
    <xf numFmtId="0" fontId="23" fillId="0" borderId="0" xfId="0" applyFont="1" applyFill="1"/>
    <xf numFmtId="0" fontId="23" fillId="8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0" fillId="0" borderId="40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1" xfId="0" applyBorder="1" applyProtection="1">
      <protection hidden="1"/>
    </xf>
    <xf numFmtId="0" fontId="6" fillId="0" borderId="1" xfId="0" applyFont="1" applyBorder="1" applyAlignment="1" applyProtection="1">
      <alignment wrapText="1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30" fillId="9" borderId="0" xfId="0" applyFont="1" applyFill="1" applyBorder="1" applyAlignment="1">
      <alignment vertical="center"/>
    </xf>
    <xf numFmtId="0" fontId="6" fillId="0" borderId="37" xfId="0" applyFont="1" applyBorder="1" applyAlignment="1" applyProtection="1">
      <alignment vertical="center" wrapText="1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9" fontId="0" fillId="0" borderId="41" xfId="0" applyNumberForma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 textRotation="90" wrapText="1"/>
      <protection hidden="1"/>
    </xf>
    <xf numFmtId="0" fontId="4" fillId="0" borderId="26" xfId="0" applyFont="1" applyBorder="1" applyAlignment="1" applyProtection="1">
      <alignment horizontal="center" vertical="center" textRotation="90" wrapText="1"/>
      <protection hidden="1"/>
    </xf>
    <xf numFmtId="0" fontId="4" fillId="0" borderId="42" xfId="0" applyFont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4" xfId="0" applyBorder="1" applyProtection="1"/>
    <xf numFmtId="0" fontId="19" fillId="0" borderId="17" xfId="0" applyFont="1" applyBorder="1" applyAlignment="1" applyProtection="1">
      <alignment horizontal="left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39" fillId="0" borderId="13" xfId="0" applyFont="1" applyBorder="1" applyAlignment="1" applyProtection="1">
      <alignment horizontal="left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32" fillId="9" borderId="0" xfId="0" applyFont="1" applyFill="1" applyBorder="1" applyAlignment="1">
      <alignment vertical="center"/>
    </xf>
    <xf numFmtId="0" fontId="0" fillId="10" borderId="10" xfId="0" applyFill="1" applyBorder="1" applyAlignment="1" applyProtection="1">
      <alignment horizontal="center"/>
    </xf>
    <xf numFmtId="0" fontId="6" fillId="0" borderId="45" xfId="0" applyFont="1" applyBorder="1" applyProtection="1"/>
    <xf numFmtId="0" fontId="39" fillId="0" borderId="46" xfId="0" applyFont="1" applyBorder="1" applyProtection="1"/>
    <xf numFmtId="0" fontId="31" fillId="0" borderId="15" xfId="0" applyFont="1" applyBorder="1" applyAlignment="1" applyProtection="1">
      <alignment horizontal="center" vertical="top" wrapText="1"/>
    </xf>
    <xf numFmtId="0" fontId="35" fillId="3" borderId="47" xfId="0" applyFont="1" applyFill="1" applyBorder="1" applyAlignment="1" applyProtection="1">
      <protection hidden="1"/>
    </xf>
    <xf numFmtId="0" fontId="35" fillId="3" borderId="48" xfId="0" applyFont="1" applyFill="1" applyBorder="1" applyAlignment="1" applyProtection="1">
      <protection hidden="1"/>
    </xf>
    <xf numFmtId="0" fontId="35" fillId="3" borderId="49" xfId="0" applyFont="1" applyFill="1" applyBorder="1" applyAlignment="1" applyProtection="1">
      <protection hidden="1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8" fillId="0" borderId="50" xfId="0" applyFont="1" applyBorder="1" applyAlignment="1" applyProtection="1">
      <protection hidden="1"/>
    </xf>
    <xf numFmtId="0" fontId="0" fillId="0" borderId="21" xfId="0" applyFill="1" applyBorder="1"/>
    <xf numFmtId="0" fontId="19" fillId="0" borderId="17" xfId="0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</xf>
    <xf numFmtId="0" fontId="1" fillId="0" borderId="51" xfId="0" applyFont="1" applyBorder="1" applyAlignment="1" applyProtection="1">
      <alignment vertical="top" wrapTex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  <protection locked="0"/>
    </xf>
    <xf numFmtId="0" fontId="40" fillId="0" borderId="0" xfId="0" applyFont="1" applyFill="1"/>
    <xf numFmtId="0" fontId="29" fillId="0" borderId="20" xfId="1" applyBorder="1" applyAlignment="1" applyProtection="1">
      <alignment horizontal="center" vertical="center"/>
      <protection locked="0"/>
    </xf>
    <xf numFmtId="0" fontId="29" fillId="0" borderId="19" xfId="1" applyBorder="1" applyAlignment="1" applyProtection="1">
      <alignment horizontal="center" vertical="center"/>
      <protection locked="0"/>
    </xf>
    <xf numFmtId="0" fontId="29" fillId="0" borderId="2" xfId="1" applyBorder="1" applyAlignment="1" applyProtection="1">
      <alignment horizontal="center" vertical="center"/>
      <protection locked="0"/>
    </xf>
    <xf numFmtId="0" fontId="29" fillId="0" borderId="18" xfId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textRotation="90" wrapText="1"/>
    </xf>
    <xf numFmtId="0" fontId="33" fillId="0" borderId="54" xfId="0" applyFont="1" applyBorder="1" applyAlignment="1" applyProtection="1">
      <alignment horizontal="center" textRotation="90" wrapText="1"/>
    </xf>
    <xf numFmtId="0" fontId="5" fillId="0" borderId="12" xfId="0" applyFont="1" applyBorder="1" applyAlignment="1">
      <alignment horizontal="center"/>
    </xf>
    <xf numFmtId="0" fontId="33" fillId="0" borderId="39" xfId="0" applyFont="1" applyBorder="1" applyAlignment="1" applyProtection="1">
      <alignment horizontal="center" textRotation="90" wrapText="1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2" fillId="0" borderId="54" xfId="0" applyFont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41" fillId="11" borderId="5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55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 vertical="center"/>
      <protection locked="0"/>
    </xf>
    <xf numFmtId="0" fontId="43" fillId="0" borderId="0" xfId="0" applyFont="1" applyFill="1" applyAlignment="1">
      <alignment horizontal="left" vertical="center" wrapText="1"/>
    </xf>
    <xf numFmtId="0" fontId="38" fillId="11" borderId="51" xfId="0" applyFont="1" applyFill="1" applyBorder="1" applyAlignment="1" applyProtection="1">
      <alignment horizontal="center"/>
      <protection locked="0"/>
    </xf>
    <xf numFmtId="0" fontId="0" fillId="0" borderId="57" xfId="0" applyBorder="1" applyAlignment="1" applyProtection="1"/>
    <xf numFmtId="0" fontId="18" fillId="0" borderId="5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 applyProtection="1">
      <alignment horizontal="center" wrapText="1"/>
      <protection hidden="1"/>
    </xf>
    <xf numFmtId="0" fontId="16" fillId="0" borderId="34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wrapText="1"/>
      <protection hidden="1"/>
    </xf>
    <xf numFmtId="0" fontId="26" fillId="4" borderId="54" xfId="0" applyFont="1" applyFill="1" applyBorder="1" applyAlignment="1" applyProtection="1">
      <alignment horizontal="center" vertical="center" wrapText="1"/>
      <protection hidden="1"/>
    </xf>
    <xf numFmtId="0" fontId="26" fillId="4" borderId="55" xfId="0" applyFont="1" applyFill="1" applyBorder="1" applyAlignment="1" applyProtection="1">
      <alignment horizontal="center" vertical="center" wrapText="1"/>
      <protection hidden="1"/>
    </xf>
    <xf numFmtId="0" fontId="26" fillId="4" borderId="39" xfId="0" applyFont="1" applyFill="1" applyBorder="1" applyAlignment="1" applyProtection="1">
      <alignment horizontal="center" vertical="center" wrapText="1"/>
      <protection hidden="1"/>
    </xf>
    <xf numFmtId="0" fontId="26" fillId="4" borderId="47" xfId="0" applyFont="1" applyFill="1" applyBorder="1" applyAlignment="1" applyProtection="1">
      <alignment horizontal="center" vertical="center" wrapText="1"/>
      <protection hidden="1"/>
    </xf>
    <xf numFmtId="0" fontId="26" fillId="4" borderId="23" xfId="0" applyFont="1" applyFill="1" applyBorder="1" applyAlignment="1" applyProtection="1">
      <alignment horizontal="center" vertical="center" wrapText="1"/>
      <protection hidden="1"/>
    </xf>
    <xf numFmtId="1" fontId="0" fillId="0" borderId="47" xfId="0" applyNumberFormat="1" applyBorder="1" applyAlignment="1" applyProtection="1">
      <alignment horizontal="center"/>
      <protection hidden="1"/>
    </xf>
    <xf numFmtId="1" fontId="0" fillId="0" borderId="23" xfId="0" applyNumberForma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1" fillId="3" borderId="47" xfId="0" applyFont="1" applyFill="1" applyBorder="1" applyAlignment="1" applyProtection="1">
      <alignment horizontal="center" vertical="center" wrapText="1"/>
      <protection hidden="1"/>
    </xf>
    <xf numFmtId="0" fontId="11" fillId="3" borderId="49" xfId="0" applyFont="1" applyFill="1" applyBorder="1" applyAlignment="1" applyProtection="1">
      <alignment horizontal="center" vertical="center" wrapText="1"/>
      <protection hidden="1"/>
    </xf>
    <xf numFmtId="1" fontId="0" fillId="0" borderId="56" xfId="0" applyNumberFormat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60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7" fillId="0" borderId="0" xfId="0" applyFont="1" applyAlignment="1" applyProtection="1">
      <alignment horizontal="center" vertical="top" wrapText="1"/>
    </xf>
    <xf numFmtId="0" fontId="10" fillId="0" borderId="5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textRotation="90" wrapText="1"/>
    </xf>
    <xf numFmtId="0" fontId="4" fillId="0" borderId="12" xfId="0" applyFont="1" applyBorder="1" applyAlignment="1" applyProtection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8" fillId="0" borderId="50" xfId="0" applyFont="1" applyBorder="1" applyAlignment="1" applyProtection="1">
      <alignment horizontal="center"/>
    </xf>
    <xf numFmtId="0" fontId="10" fillId="0" borderId="5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2" fillId="0" borderId="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9" fillId="0" borderId="0" xfId="0" applyFont="1" applyProtection="1">
      <protection hidden="1"/>
    </xf>
    <xf numFmtId="0" fontId="15" fillId="0" borderId="50" xfId="0" applyFont="1" applyBorder="1" applyAlignment="1" applyProtection="1">
      <alignment horizontal="center"/>
      <protection hidden="1"/>
    </xf>
    <xf numFmtId="0" fontId="22" fillId="0" borderId="28" xfId="0" applyFont="1" applyBorder="1" applyAlignment="1" applyProtection="1">
      <alignment horizontal="center" vertical="top" wrapText="1"/>
      <protection hidden="1"/>
    </xf>
    <xf numFmtId="0" fontId="22" fillId="0" borderId="29" xfId="0" applyFont="1" applyBorder="1" applyAlignment="1" applyProtection="1">
      <alignment horizontal="center" vertical="top" wrapText="1"/>
      <protection hidden="1"/>
    </xf>
    <xf numFmtId="0" fontId="14" fillId="0" borderId="28" xfId="0" applyFont="1" applyBorder="1" applyAlignment="1" applyProtection="1">
      <alignment horizontal="center" wrapText="1"/>
      <protection hidden="1"/>
    </xf>
    <xf numFmtId="0" fontId="14" fillId="0" borderId="62" xfId="0" applyFont="1" applyBorder="1" applyAlignment="1" applyProtection="1">
      <alignment horizontal="center" wrapText="1"/>
      <protection hidden="1"/>
    </xf>
    <xf numFmtId="0" fontId="21" fillId="0" borderId="10" xfId="0" applyFont="1" applyBorder="1" applyAlignment="1" applyProtection="1">
      <alignment horizontal="center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0" fillId="0" borderId="5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39" xfId="0" applyFont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5" borderId="11" xfId="0" applyFont="1" applyFill="1" applyBorder="1" applyAlignment="1" applyProtection="1">
      <alignment horizontal="center"/>
      <protection hidden="1"/>
    </xf>
    <xf numFmtId="0" fontId="24" fillId="5" borderId="12" xfId="0" applyFont="1" applyFill="1" applyBorder="1" applyAlignment="1" applyProtection="1">
      <alignment horizontal="center"/>
      <protection hidden="1"/>
    </xf>
    <xf numFmtId="1" fontId="0" fillId="0" borderId="63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1" fontId="0" fillId="0" borderId="31" xfId="0" applyNumberFormat="1" applyBorder="1" applyAlignment="1" applyProtection="1">
      <alignment horizontal="center"/>
      <protection hidden="1"/>
    </xf>
    <xf numFmtId="0" fontId="26" fillId="4" borderId="47" xfId="0" applyFont="1" applyFill="1" applyBorder="1" applyAlignment="1" applyProtection="1">
      <alignment horizontal="center"/>
      <protection hidden="1"/>
    </xf>
    <xf numFmtId="0" fontId="26" fillId="4" borderId="48" xfId="0" applyFont="1" applyFill="1" applyBorder="1" applyAlignment="1" applyProtection="1">
      <alignment horizontal="center"/>
      <protection hidden="1"/>
    </xf>
    <xf numFmtId="0" fontId="26" fillId="4" borderId="49" xfId="0" applyFont="1" applyFill="1" applyBorder="1" applyAlignment="1" applyProtection="1">
      <alignment horizontal="center"/>
      <protection hidden="1"/>
    </xf>
    <xf numFmtId="0" fontId="11" fillId="3" borderId="25" xfId="0" applyFont="1" applyFill="1" applyBorder="1" applyAlignment="1" applyProtection="1">
      <alignment horizontal="center"/>
      <protection hidden="1"/>
    </xf>
    <xf numFmtId="0" fontId="26" fillId="5" borderId="25" xfId="0" applyFont="1" applyFill="1" applyBorder="1" applyAlignment="1" applyProtection="1">
      <alignment horizontal="center"/>
      <protection hidden="1"/>
    </xf>
    <xf numFmtId="0" fontId="26" fillId="5" borderId="26" xfId="0" applyFont="1" applyFill="1" applyBorder="1" applyAlignment="1" applyProtection="1">
      <alignment horizontal="center"/>
      <protection hidden="1"/>
    </xf>
    <xf numFmtId="0" fontId="10" fillId="0" borderId="5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8" fillId="0" borderId="54" xfId="0" applyFont="1" applyBorder="1" applyAlignment="1" applyProtection="1">
      <alignment horizontal="center"/>
      <protection hidden="1"/>
    </xf>
    <xf numFmtId="0" fontId="8" fillId="0" borderId="55" xfId="0" applyFont="1" applyBorder="1" applyAlignment="1" applyProtection="1">
      <alignment horizontal="center"/>
      <protection hidden="1"/>
    </xf>
    <xf numFmtId="9" fontId="0" fillId="0" borderId="44" xfId="0" applyNumberFormat="1" applyBorder="1" applyAlignment="1" applyProtection="1">
      <alignment horizontal="center" vertical="center"/>
      <protection hidden="1"/>
    </xf>
    <xf numFmtId="9" fontId="0" fillId="0" borderId="64" xfId="0" applyNumberFormat="1" applyBorder="1" applyAlignment="1" applyProtection="1">
      <alignment horizontal="center" vertical="center"/>
      <protection hidden="1"/>
    </xf>
    <xf numFmtId="0" fontId="28" fillId="0" borderId="35" xfId="0" applyFont="1" applyBorder="1" applyAlignment="1" applyProtection="1">
      <alignment horizontal="center"/>
      <protection hidden="1"/>
    </xf>
    <xf numFmtId="9" fontId="0" fillId="0" borderId="36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9" fillId="0" borderId="5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 vertical="top" wrapText="1"/>
    </xf>
    <xf numFmtId="0" fontId="1" fillId="0" borderId="48" xfId="0" applyFont="1" applyBorder="1" applyAlignment="1" applyProtection="1">
      <alignment horizontal="center" vertical="top" wrapText="1"/>
    </xf>
    <xf numFmtId="0" fontId="1" fillId="0" borderId="23" xfId="0" applyFont="1" applyBorder="1" applyAlignment="1" applyProtection="1">
      <alignment horizontal="center" vertical="top" wrapText="1"/>
    </xf>
    <xf numFmtId="0" fontId="12" fillId="0" borderId="43" xfId="0" applyFont="1" applyBorder="1" applyAlignment="1" applyProtection="1">
      <alignment horizontal="center" vertical="top" wrapText="1"/>
    </xf>
    <xf numFmtId="0" fontId="12" fillId="0" borderId="48" xfId="0" applyFont="1" applyBorder="1" applyAlignment="1" applyProtection="1">
      <alignment horizontal="center" vertical="top" wrapText="1"/>
    </xf>
    <xf numFmtId="0" fontId="12" fillId="0" borderId="23" xfId="0" applyFont="1" applyBorder="1" applyAlignment="1" applyProtection="1">
      <alignment horizontal="center" vertical="top" wrapText="1"/>
    </xf>
    <xf numFmtId="0" fontId="12" fillId="0" borderId="6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textRotation="90" wrapText="1"/>
    </xf>
    <xf numFmtId="0" fontId="4" fillId="0" borderId="57" xfId="0" applyFont="1" applyBorder="1" applyAlignment="1" applyProtection="1">
      <alignment horizontal="center" vertical="center" textRotation="90" wrapText="1"/>
    </xf>
    <xf numFmtId="0" fontId="4" fillId="0" borderId="58" xfId="0" applyFont="1" applyBorder="1" applyAlignment="1" applyProtection="1">
      <alignment horizontal="center" vertical="center" textRotation="90" wrapText="1"/>
    </xf>
    <xf numFmtId="0" fontId="4" fillId="0" borderId="52" xfId="0" applyFont="1" applyBorder="1" applyAlignment="1" applyProtection="1">
      <alignment horizontal="center" vertical="center" textRotation="90" wrapText="1"/>
    </xf>
    <xf numFmtId="0" fontId="4" fillId="0" borderId="68" xfId="0" applyFont="1" applyBorder="1" applyAlignment="1" applyProtection="1">
      <alignment horizontal="center" vertical="center" textRotation="90" wrapText="1"/>
    </xf>
    <xf numFmtId="0" fontId="4" fillId="0" borderId="69" xfId="0" applyFont="1" applyBorder="1" applyAlignment="1" applyProtection="1">
      <alignment horizontal="center" vertical="center" textRotation="90" wrapText="1"/>
    </xf>
    <xf numFmtId="0" fontId="4" fillId="0" borderId="70" xfId="0" applyFont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55" xfId="0" applyFont="1" applyBorder="1" applyAlignment="1" applyProtection="1">
      <alignment horizontal="center" vertical="top" wrapText="1"/>
    </xf>
    <xf numFmtId="0" fontId="1" fillId="0" borderId="35" xfId="0" applyFont="1" applyBorder="1" applyAlignment="1" applyProtection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 vertical="center" wrapText="1"/>
    </xf>
    <xf numFmtId="0" fontId="31" fillId="0" borderId="43" xfId="0" applyFont="1" applyBorder="1" applyAlignment="1" applyProtection="1">
      <alignment horizontal="center" vertical="top" wrapText="1"/>
    </xf>
    <xf numFmtId="0" fontId="31" fillId="0" borderId="48" xfId="0" applyFont="1" applyBorder="1" applyAlignment="1" applyProtection="1">
      <alignment horizontal="center" vertical="top" wrapText="1"/>
    </xf>
    <xf numFmtId="0" fontId="31" fillId="0" borderId="23" xfId="0" applyFont="1" applyBorder="1" applyAlignment="1" applyProtection="1">
      <alignment horizontal="center" vertical="top" wrapText="1"/>
    </xf>
    <xf numFmtId="0" fontId="42" fillId="0" borderId="28" xfId="0" applyFont="1" applyBorder="1" applyAlignment="1" applyProtection="1">
      <alignment horizontal="center" vertical="center" textRotation="90" wrapText="1"/>
      <protection hidden="1"/>
    </xf>
    <xf numFmtId="0" fontId="42" fillId="0" borderId="62" xfId="0" applyFont="1" applyBorder="1" applyAlignment="1" applyProtection="1">
      <alignment horizontal="center" vertical="center" textRotation="90" wrapText="1"/>
      <protection hidden="1"/>
    </xf>
    <xf numFmtId="0" fontId="42" fillId="0" borderId="65" xfId="0" applyFont="1" applyBorder="1" applyAlignment="1" applyProtection="1">
      <alignment horizontal="center" vertical="center" textRotation="90" wrapText="1"/>
      <protection hidden="1"/>
    </xf>
    <xf numFmtId="0" fontId="35" fillId="0" borderId="35" xfId="0" applyFont="1" applyBorder="1" applyAlignment="1" applyProtection="1">
      <alignment horizontal="center" vertical="center" textRotation="90" wrapText="1"/>
      <protection hidden="1"/>
    </xf>
    <xf numFmtId="0" fontId="35" fillId="0" borderId="22" xfId="0" applyFont="1" applyBorder="1" applyAlignment="1" applyProtection="1">
      <alignment horizontal="center" vertical="center" textRotation="90" wrapText="1"/>
      <protection hidden="1"/>
    </xf>
    <xf numFmtId="0" fontId="35" fillId="0" borderId="36" xfId="0" applyFont="1" applyBorder="1" applyAlignment="1" applyProtection="1">
      <alignment horizontal="center" vertical="center" textRotation="90" wrapText="1"/>
      <protection hidden="1"/>
    </xf>
    <xf numFmtId="0" fontId="4" fillId="0" borderId="66" xfId="0" applyFont="1" applyBorder="1" applyAlignment="1" applyProtection="1">
      <alignment horizontal="center" vertical="center" textRotation="90" wrapText="1"/>
    </xf>
    <xf numFmtId="0" fontId="4" fillId="0" borderId="28" xfId="0" applyFont="1" applyBorder="1" applyAlignment="1" applyProtection="1">
      <alignment horizontal="center" vertical="center" textRotation="90" wrapText="1"/>
    </xf>
    <xf numFmtId="0" fontId="4" fillId="0" borderId="29" xfId="0" applyFont="1" applyBorder="1" applyAlignment="1" applyProtection="1">
      <alignment horizontal="center" vertical="center" textRotation="90" wrapText="1"/>
    </xf>
    <xf numFmtId="0" fontId="31" fillId="0" borderId="9" xfId="0" applyFont="1" applyBorder="1" applyAlignment="1" applyProtection="1">
      <alignment horizontal="center" vertical="top" wrapText="1"/>
    </xf>
    <xf numFmtId="0" fontId="31" fillId="0" borderId="55" xfId="0" applyFont="1" applyBorder="1" applyAlignment="1" applyProtection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36" fillId="3" borderId="1" xfId="0" applyFont="1" applyFill="1" applyBorder="1" applyAlignment="1" applyProtection="1">
      <alignment horizontal="center"/>
      <protection hidden="1"/>
    </xf>
    <xf numFmtId="0" fontId="26" fillId="4" borderId="1" xfId="0" applyFont="1" applyFill="1" applyBorder="1" applyAlignment="1" applyProtection="1">
      <alignment horizontal="center"/>
      <protection hidden="1"/>
    </xf>
    <xf numFmtId="0" fontId="26" fillId="5" borderId="1" xfId="0" applyFont="1" applyFill="1" applyBorder="1" applyAlignment="1" applyProtection="1">
      <alignment horizontal="center"/>
      <protection hidden="1"/>
    </xf>
    <xf numFmtId="0" fontId="37" fillId="4" borderId="47" xfId="0" applyFont="1" applyFill="1" applyBorder="1" applyAlignment="1" applyProtection="1">
      <alignment horizontal="center"/>
      <protection hidden="1"/>
    </xf>
    <xf numFmtId="0" fontId="37" fillId="4" borderId="48" xfId="0" applyFont="1" applyFill="1" applyBorder="1" applyAlignment="1" applyProtection="1">
      <alignment horizontal="center"/>
      <protection hidden="1"/>
    </xf>
    <xf numFmtId="0" fontId="37" fillId="4" borderId="49" xfId="0" applyFont="1" applyFill="1" applyBorder="1" applyAlignment="1" applyProtection="1">
      <alignment horizontal="center"/>
      <protection hidden="1"/>
    </xf>
    <xf numFmtId="0" fontId="37" fillId="5" borderId="25" xfId="0" applyFont="1" applyFill="1" applyBorder="1" applyAlignment="1" applyProtection="1">
      <alignment horizontal="center"/>
      <protection hidden="1"/>
    </xf>
    <xf numFmtId="0" fontId="37" fillId="5" borderId="26" xfId="0" applyFont="1" applyFill="1" applyBorder="1" applyAlignment="1" applyProtection="1">
      <alignment horizontal="center"/>
      <protection hidden="1"/>
    </xf>
    <xf numFmtId="164" fontId="0" fillId="0" borderId="63" xfId="0" applyNumberFormat="1" applyBorder="1" applyAlignment="1" applyProtection="1">
      <alignment horizontal="center"/>
      <protection hidden="1"/>
    </xf>
    <xf numFmtId="164" fontId="0" fillId="0" borderId="51" xfId="0" applyNumberFormat="1" applyBorder="1" applyAlignment="1" applyProtection="1">
      <alignment horizontal="center"/>
      <protection hidden="1"/>
    </xf>
    <xf numFmtId="164" fontId="0" fillId="0" borderId="31" xfId="0" applyNumberFormat="1" applyBorder="1" applyAlignment="1" applyProtection="1">
      <alignment horizontal="center"/>
      <protection hidden="1"/>
    </xf>
    <xf numFmtId="9" fontId="0" fillId="0" borderId="47" xfId="0" applyNumberFormat="1" applyBorder="1" applyAlignment="1" applyProtection="1">
      <alignment horizontal="center" vertical="center"/>
      <protection hidden="1"/>
    </xf>
    <xf numFmtId="9" fontId="0" fillId="0" borderId="48" xfId="0" applyNumberFormat="1" applyBorder="1" applyAlignment="1" applyProtection="1">
      <alignment horizontal="center" vertical="center"/>
      <protection hidden="1"/>
    </xf>
    <xf numFmtId="9" fontId="0" fillId="0" borderId="49" xfId="0" applyNumberForma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28" fillId="0" borderId="47" xfId="0" applyFont="1" applyBorder="1" applyAlignment="1" applyProtection="1">
      <alignment horizontal="center" wrapText="1"/>
      <protection hidden="1"/>
    </xf>
    <xf numFmtId="0" fontId="28" fillId="0" borderId="48" xfId="0" applyFont="1" applyBorder="1" applyAlignment="1" applyProtection="1">
      <alignment horizontal="center" wrapText="1"/>
      <protection hidden="1"/>
    </xf>
    <xf numFmtId="0" fontId="28" fillId="0" borderId="23" xfId="0" applyFont="1" applyBorder="1" applyAlignment="1" applyProtection="1">
      <alignment horizontal="center" wrapText="1"/>
      <protection hidden="1"/>
    </xf>
    <xf numFmtId="9" fontId="0" fillId="0" borderId="23" xfId="0" applyNumberFormat="1" applyBorder="1" applyAlignment="1" applyProtection="1">
      <alignment horizontal="center" vertical="center"/>
      <protection hidden="1"/>
    </xf>
    <xf numFmtId="0" fontId="28" fillId="0" borderId="47" xfId="0" applyFont="1" applyBorder="1" applyAlignment="1" applyProtection="1">
      <alignment horizontal="center" vertical="center" wrapText="1"/>
      <protection hidden="1"/>
    </xf>
    <xf numFmtId="0" fontId="28" fillId="0" borderId="48" xfId="0" applyFont="1" applyBorder="1" applyAlignment="1" applyProtection="1">
      <alignment horizontal="center" vertical="center" wrapText="1"/>
      <protection hidden="1"/>
    </xf>
    <xf numFmtId="0" fontId="28" fillId="0" borderId="49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/>
    </xf>
    <xf numFmtId="0" fontId="0" fillId="0" borderId="46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67" xfId="0" applyBorder="1" applyAlignment="1" applyProtection="1">
      <alignment horizontal="center"/>
    </xf>
    <xf numFmtId="0" fontId="0" fillId="10" borderId="9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55" xfId="0" applyFill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 vertical="center" textRotation="90" wrapText="1"/>
      <protection hidden="1"/>
    </xf>
    <xf numFmtId="0" fontId="35" fillId="0" borderId="65" xfId="0" applyFont="1" applyBorder="1" applyAlignment="1" applyProtection="1">
      <alignment horizontal="center" vertical="center" textRotation="90" wrapText="1"/>
      <protection hidden="1"/>
    </xf>
    <xf numFmtId="0" fontId="31" fillId="0" borderId="4" xfId="0" applyFont="1" applyBorder="1" applyAlignment="1" applyProtection="1">
      <alignment horizontal="center" vertical="top" wrapText="1"/>
    </xf>
    <xf numFmtId="0" fontId="31" fillId="0" borderId="57" xfId="0" applyFont="1" applyBorder="1" applyAlignment="1" applyProtection="1">
      <alignment horizontal="center" vertical="top" wrapText="1"/>
    </xf>
    <xf numFmtId="0" fontId="31" fillId="0" borderId="58" xfId="0" applyFont="1" applyBorder="1" applyAlignment="1" applyProtection="1">
      <alignment horizontal="center" vertical="top" wrapText="1"/>
    </xf>
    <xf numFmtId="0" fontId="34" fillId="0" borderId="28" xfId="0" applyFont="1" applyBorder="1" applyAlignment="1" applyProtection="1">
      <alignment horizontal="center" vertical="center" textRotation="90" wrapText="1"/>
      <protection hidden="1"/>
    </xf>
    <xf numFmtId="0" fontId="34" fillId="0" borderId="62" xfId="0" applyFont="1" applyBorder="1" applyAlignment="1" applyProtection="1">
      <alignment horizontal="center" vertical="center" textRotation="90" wrapText="1"/>
      <protection hidden="1"/>
    </xf>
    <xf numFmtId="0" fontId="34" fillId="0" borderId="65" xfId="0" applyFont="1" applyBorder="1" applyAlignment="1" applyProtection="1">
      <alignment horizontal="center" vertical="center" textRotation="90" wrapText="1"/>
      <protection hidden="1"/>
    </xf>
    <xf numFmtId="0" fontId="35" fillId="0" borderId="10" xfId="0" applyFont="1" applyBorder="1" applyAlignment="1" applyProtection="1">
      <alignment horizontal="center" vertical="center" textRotation="90" wrapText="1"/>
      <protection hidden="1"/>
    </xf>
    <xf numFmtId="0" fontId="35" fillId="0" borderId="2" xfId="0" applyFont="1" applyBorder="1" applyAlignment="1" applyProtection="1">
      <alignment horizontal="center" vertical="center" textRotation="90" wrapText="1"/>
      <protection hidden="1"/>
    </xf>
    <xf numFmtId="0" fontId="35" fillId="0" borderId="21" xfId="0" applyFont="1" applyBorder="1" applyAlignment="1" applyProtection="1">
      <alignment horizontal="center" vertical="center" textRotation="90" wrapText="1"/>
      <protection hidden="1"/>
    </xf>
    <xf numFmtId="0" fontId="0" fillId="0" borderId="6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041"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ndense val="0"/>
        <extend val="0"/>
        <color indexed="9"/>
      </font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ndense val="0"/>
        <extend val="0"/>
        <color indexed="9"/>
      </font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158259056647041E-2"/>
          <c:y val="0.28205269457479282"/>
          <c:w val="0.96109071149824665"/>
          <c:h val="0.4871819269928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УУД. 1 кл.'!$A$3</c:f>
              <c:strCache>
                <c:ptCount val="1"/>
                <c:pt idx="0">
                  <c:v>Обобщенный рейтинг УУД в 1 классе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C2-42A1-8ACC-985DBD144713}"/>
              </c:ext>
            </c:extLst>
          </c:dPt>
          <c:dPt>
            <c:idx val="2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C2-42A1-8ACC-985DBD1447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'рейтинг УУД. 1 кл.'!$B$2:$E$2</c:f>
              <c:strCache>
                <c:ptCount val="3"/>
                <c:pt idx="0">
                  <c:v>Регулятивные УУД</c:v>
                </c:pt>
                <c:pt idx="2">
                  <c:v>Познавательные УУД</c:v>
                </c:pt>
              </c:strCache>
            </c:strRef>
          </c:cat>
          <c:val>
            <c:numRef>
              <c:f>'рейтинг УУД. 1 кл.'!$B$3:$E$3</c:f>
              <c:numCache>
                <c:formatCode>0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C2-42A1-8ACC-985DBD14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6385280"/>
        <c:axId val="226399360"/>
      </c:barChart>
      <c:catAx>
        <c:axId val="2263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6399360"/>
        <c:crosses val="autoZero"/>
        <c:auto val="1"/>
        <c:lblAlgn val="ctr"/>
        <c:lblOffset val="100"/>
        <c:noMultiLvlLbl val="0"/>
      </c:catAx>
      <c:valAx>
        <c:axId val="22639936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26385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15748031496063011" l="0.51181102362204722" r="0.51181102362204722" t="0.15748031496063011" header="0.31496062992126062" footer="0.31496062992126062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Рейтинг УУД по отдельным умениям в 1 классе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217391304347827E-2"/>
          <c:y val="0.15258875887256132"/>
          <c:w val="0.96739130434782605"/>
          <c:h val="0.42506868543070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УУД. 1 кл.'!$A$20</c:f>
              <c:strCache>
                <c:ptCount val="1"/>
                <c:pt idx="0">
                  <c:v>Рейтинг УУД по отдельным умениям в 1 классе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64-4A39-B086-B04562022FB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64-4A39-B086-B04562022FBD}"/>
              </c:ext>
            </c:extLst>
          </c:dPt>
          <c:dPt>
            <c:idx val="2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64-4A39-B086-B04562022FBD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64-4A39-B086-B04562022FBD}"/>
              </c:ext>
            </c:extLst>
          </c:dPt>
          <c:dPt>
            <c:idx val="4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64-4A39-B086-B04562022FBD}"/>
              </c:ext>
            </c:extLst>
          </c:dPt>
          <c:dPt>
            <c:idx val="5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264-4A39-B086-B04562022FBD}"/>
              </c:ext>
            </c:extLst>
          </c:dPt>
          <c:dPt>
            <c:idx val="6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264-4A39-B086-B04562022FBD}"/>
              </c:ext>
            </c:extLst>
          </c:dPt>
          <c:dPt>
            <c:idx val="7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264-4A39-B086-B04562022F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'рейтинг УУД. 1 кл.'!$B$18:$I$19</c:f>
              <c:multiLvlStrCache>
                <c:ptCount val="8"/>
                <c:lvl>
                  <c:pt idx="0">
                    <c:v>Планирование</c:v>
                  </c:pt>
                  <c:pt idx="1">
                    <c:v>Оценка</c:v>
                  </c:pt>
                  <c:pt idx="2">
                    <c:v>Анализ</c:v>
                  </c:pt>
                  <c:pt idx="3">
                    <c:v>Синтез</c:v>
                  </c:pt>
                  <c:pt idx="4">
                    <c:v>Сравнение</c:v>
                  </c:pt>
                  <c:pt idx="5">
                    <c:v>Классификация</c:v>
                  </c:pt>
                  <c:pt idx="6">
                    <c:v>Обобщение</c:v>
                  </c:pt>
                  <c:pt idx="7">
                    <c:v>Причинно-следственные связи</c:v>
                  </c:pt>
                </c:lvl>
                <c:lvl>
                  <c:pt idx="0">
                    <c:v>Регулятивные УУД</c:v>
                  </c:pt>
                  <c:pt idx="2">
                    <c:v>Познавательные УУД</c:v>
                  </c:pt>
                </c:lvl>
              </c:multiLvlStrCache>
            </c:multiLvlStrRef>
          </c:cat>
          <c:val>
            <c:numRef>
              <c:f>'рейтинг УУД. 1 кл.'!$B$20:$I$20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264-4A39-B086-B0456202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643392"/>
        <c:axId val="227644928"/>
      </c:barChart>
      <c:catAx>
        <c:axId val="2276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644928"/>
        <c:crosses val="autoZero"/>
        <c:auto val="1"/>
        <c:lblAlgn val="ctr"/>
        <c:lblOffset val="100"/>
        <c:noMultiLvlLbl val="0"/>
      </c:catAx>
      <c:valAx>
        <c:axId val="22764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643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1-ков'!$B$4:$I$4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1-ков'!$B$5:$I$5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A5-4D0A-931E-85634F6C8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6451840"/>
        <c:axId val="226453376"/>
      </c:barChart>
      <c:catAx>
        <c:axId val="2264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6453376"/>
        <c:crosses val="autoZero"/>
        <c:auto val="1"/>
        <c:lblAlgn val="ctr"/>
        <c:lblOffset val="100"/>
        <c:noMultiLvlLbl val="0"/>
      </c:catAx>
      <c:valAx>
        <c:axId val="226453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4518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111" l="0.25" r="0.25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1-ков'!$A$40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1-ков'!$B$39:$I$39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1-ков'!$B$40:$I$40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F-4BB6-BF24-6D2B70888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6478336"/>
        <c:axId val="226484224"/>
      </c:barChart>
      <c:catAx>
        <c:axId val="226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6484224"/>
        <c:crosses val="autoZero"/>
        <c:auto val="1"/>
        <c:lblAlgn val="ctr"/>
        <c:lblOffset val="100"/>
        <c:noMultiLvlLbl val="0"/>
      </c:catAx>
      <c:valAx>
        <c:axId val="22648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478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1-ков'!$A$75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1-ков'!$B$74:$I$74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1-ков'!$B$75:$I$75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F-4030-A581-38B1C9DC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664640"/>
        <c:axId val="227666176"/>
      </c:barChart>
      <c:catAx>
        <c:axId val="2276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666176"/>
        <c:crosses val="autoZero"/>
        <c:auto val="1"/>
        <c:lblAlgn val="ctr"/>
        <c:lblOffset val="100"/>
        <c:noMultiLvlLbl val="0"/>
      </c:catAx>
      <c:valAx>
        <c:axId val="2276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664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1-ков'!$A$110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1-ков'!$B$109:$I$109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1-ков'!$B$110:$I$110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F64-823F-B94040A74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6644736"/>
        <c:axId val="226646272"/>
      </c:barChart>
      <c:catAx>
        <c:axId val="2266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6646272"/>
        <c:crosses val="autoZero"/>
        <c:auto val="1"/>
        <c:lblAlgn val="ctr"/>
        <c:lblOffset val="100"/>
        <c:noMultiLvlLbl val="0"/>
      </c:catAx>
      <c:valAx>
        <c:axId val="226646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644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1-ков'!$A$144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1-ков'!$B$143:$I$143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1-ков'!$B$144:$I$144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1-4AF2-966E-50DEDADE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945088"/>
        <c:axId val="227946880"/>
      </c:barChart>
      <c:catAx>
        <c:axId val="22794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946880"/>
        <c:crosses val="autoZero"/>
        <c:auto val="1"/>
        <c:lblAlgn val="ctr"/>
        <c:lblOffset val="100"/>
        <c:noMultiLvlLbl val="0"/>
      </c:catAx>
      <c:valAx>
        <c:axId val="22794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945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1-ков'!$A$178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1-ков'!$B$177:$I$177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1-ков'!$B$178:$I$178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9-445E-831A-C862C935D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992320"/>
        <c:axId val="227993856"/>
      </c:barChart>
      <c:catAx>
        <c:axId val="2279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993856"/>
        <c:crosses val="autoZero"/>
        <c:auto val="1"/>
        <c:lblAlgn val="ctr"/>
        <c:lblOffset val="100"/>
        <c:noMultiLvlLbl val="0"/>
      </c:catAx>
      <c:valAx>
        <c:axId val="22799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992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1-ков'!$A$212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1-ков'!$B$211:$I$211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1-ков'!$B$212:$I$212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0-408B-B3EB-1A784FF7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691136"/>
        <c:axId val="227697024"/>
      </c:barChart>
      <c:catAx>
        <c:axId val="22769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697024"/>
        <c:crosses val="autoZero"/>
        <c:auto val="1"/>
        <c:lblAlgn val="ctr"/>
        <c:lblOffset val="100"/>
        <c:noMultiLvlLbl val="0"/>
      </c:catAx>
      <c:valAx>
        <c:axId val="227697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691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8859136969114178E-2"/>
          <c:y val="0.19366793760295523"/>
          <c:w val="0.95109677489515254"/>
          <c:h val="0.42254822749735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1-ков'!$A$246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1-ков'!$B$245:$I$245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1-ков'!$B$246:$I$246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B7-4320-8F78-D79EB8E7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726080"/>
        <c:axId val="227727616"/>
      </c:barChart>
      <c:catAx>
        <c:axId val="2277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727616"/>
        <c:crosses val="autoZero"/>
        <c:auto val="1"/>
        <c:lblAlgn val="ctr"/>
        <c:lblOffset val="100"/>
        <c:noMultiLvlLbl val="0"/>
      </c:catAx>
      <c:valAx>
        <c:axId val="22772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726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8822954585367142E-2"/>
          <c:y val="0.1929890552012978"/>
          <c:w val="0.9524106732556098"/>
          <c:h val="0.42457592144285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1-ков'!$A$280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1-ков'!$B$279:$I$279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1-ков'!$B$280:$I$280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7-4C47-B66B-4ACA1C7B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52576"/>
        <c:axId val="227783040"/>
      </c:barChart>
      <c:catAx>
        <c:axId val="2277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783040"/>
        <c:crosses val="autoZero"/>
        <c:auto val="1"/>
        <c:lblAlgn val="ctr"/>
        <c:lblOffset val="100"/>
        <c:noMultiLvlLbl val="0"/>
      </c:catAx>
      <c:valAx>
        <c:axId val="22778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752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1-ков'!$A$314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1-ков'!$B$313:$I$313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1-ков'!$B$314:$I$314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E0-4086-B101-A00FA397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803904"/>
        <c:axId val="227805440"/>
      </c:barChart>
      <c:catAx>
        <c:axId val="2278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805440"/>
        <c:crosses val="autoZero"/>
        <c:auto val="1"/>
        <c:lblAlgn val="ctr"/>
        <c:lblOffset val="100"/>
        <c:noMultiLvlLbl val="0"/>
      </c:catAx>
      <c:valAx>
        <c:axId val="22780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803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1-ков'!$A$348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1-ков'!$B$347:$I$347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1-ков'!$B$348:$I$348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4-4155-B2DE-C66F953E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846784"/>
        <c:axId val="227848576"/>
      </c:barChart>
      <c:catAx>
        <c:axId val="2278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848576"/>
        <c:crosses val="autoZero"/>
        <c:auto val="1"/>
        <c:lblAlgn val="ctr"/>
        <c:lblOffset val="100"/>
        <c:noMultiLvlLbl val="0"/>
      </c:catAx>
      <c:valAx>
        <c:axId val="22784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846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1-ков'!$A$382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1-ков'!$B$381:$I$381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1-ков'!$B$382:$I$382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9-4B68-A12E-37DF1F4F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7877632"/>
        <c:axId val="227879168"/>
      </c:barChart>
      <c:catAx>
        <c:axId val="22787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7879168"/>
        <c:crosses val="autoZero"/>
        <c:auto val="1"/>
        <c:lblAlgn val="ctr"/>
        <c:lblOffset val="100"/>
        <c:noMultiLvlLbl val="0"/>
      </c:catAx>
      <c:valAx>
        <c:axId val="22787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7877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1-ков'!$A$416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1-ков'!$B$415:$I$415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1-ков'!$B$416:$I$416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C-4D51-9AAA-8A0B3337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067968"/>
        <c:axId val="228069760"/>
      </c:barChart>
      <c:catAx>
        <c:axId val="2280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069760"/>
        <c:crosses val="autoZero"/>
        <c:auto val="1"/>
        <c:lblAlgn val="ctr"/>
        <c:lblOffset val="100"/>
        <c:noMultiLvlLbl val="0"/>
      </c:catAx>
      <c:valAx>
        <c:axId val="22806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067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1-ков'!$A$450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1-ков'!$B$449:$I$449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1-ков'!$B$450:$I$450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A-4F08-AE8E-013F6511B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107008"/>
        <c:axId val="228108544"/>
      </c:barChart>
      <c:catAx>
        <c:axId val="2281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108544"/>
        <c:crosses val="autoZero"/>
        <c:auto val="1"/>
        <c:lblAlgn val="ctr"/>
        <c:lblOffset val="100"/>
        <c:noMultiLvlLbl val="0"/>
      </c:catAx>
      <c:valAx>
        <c:axId val="228108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107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1-ков'!$A$484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1-ков'!$B$483:$I$483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1-ков'!$B$484:$I$484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2-41E0-BB1B-CE633ABEE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117888"/>
        <c:axId val="228140160"/>
      </c:barChart>
      <c:catAx>
        <c:axId val="2281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140160"/>
        <c:crosses val="autoZero"/>
        <c:auto val="1"/>
        <c:lblAlgn val="ctr"/>
        <c:lblOffset val="100"/>
        <c:noMultiLvlLbl val="0"/>
      </c:catAx>
      <c:valAx>
        <c:axId val="22814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117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1-ков'!$A$518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1-ков'!$B$517:$I$517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1-ков'!$B$518:$I$518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00-4082-87B0-875D1F14A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169216"/>
        <c:axId val="228170752"/>
      </c:barChart>
      <c:catAx>
        <c:axId val="2281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170752"/>
        <c:crosses val="autoZero"/>
        <c:auto val="1"/>
        <c:lblAlgn val="ctr"/>
        <c:lblOffset val="100"/>
        <c:noMultiLvlLbl val="0"/>
      </c:catAx>
      <c:valAx>
        <c:axId val="228170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169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91524020369856E-2"/>
          <c:y val="0.1929890552012978"/>
          <c:w val="0.9501584311306166"/>
          <c:h val="0.42457592144285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1-ков'!$A$552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1-ков'!$B$551:$I$551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1-ков'!$B$552:$I$552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C0-4271-877C-D0AA719F1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195328"/>
        <c:axId val="228229888"/>
      </c:barChart>
      <c:catAx>
        <c:axId val="2281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229888"/>
        <c:crosses val="autoZero"/>
        <c:auto val="1"/>
        <c:lblAlgn val="ctr"/>
        <c:lblOffset val="100"/>
        <c:noMultiLvlLbl val="0"/>
      </c:catAx>
      <c:valAx>
        <c:axId val="22822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1953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1-ков'!$A$586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1-ков'!$B$585:$I$585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1-ков'!$B$586:$I$586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1-4304-8025-170BC2A2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394112"/>
        <c:axId val="228395648"/>
      </c:barChart>
      <c:catAx>
        <c:axId val="22839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395648"/>
        <c:crosses val="autoZero"/>
        <c:auto val="1"/>
        <c:lblAlgn val="ctr"/>
        <c:lblOffset val="100"/>
        <c:noMultiLvlLbl val="0"/>
      </c:catAx>
      <c:valAx>
        <c:axId val="22839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3941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1-ков'!$A$620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1-ков'!$B$619:$I$619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1-ков'!$B$620:$I$620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C-4A46-8152-0A99406A2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424704"/>
        <c:axId val="228426496"/>
      </c:barChart>
      <c:catAx>
        <c:axId val="228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426496"/>
        <c:crosses val="autoZero"/>
        <c:auto val="1"/>
        <c:lblAlgn val="ctr"/>
        <c:lblOffset val="100"/>
        <c:noMultiLvlLbl val="0"/>
      </c:catAx>
      <c:valAx>
        <c:axId val="228426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424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1-ков'!$A$654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1-ков'!$B$653:$I$653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1-ков'!$B$654:$I$654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FB-414C-9933-9ACF14AA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725888"/>
        <c:axId val="228727424"/>
      </c:barChart>
      <c:catAx>
        <c:axId val="2287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727424"/>
        <c:crosses val="autoZero"/>
        <c:auto val="1"/>
        <c:lblAlgn val="ctr"/>
        <c:lblOffset val="100"/>
        <c:noMultiLvlLbl val="0"/>
      </c:catAx>
      <c:valAx>
        <c:axId val="22872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725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1-ков'!$A$688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1-ков'!$B$687:$I$687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1-ков'!$B$688:$I$688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B-495C-8044-CC1541CE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765056"/>
        <c:axId val="228766848"/>
      </c:barChart>
      <c:catAx>
        <c:axId val="2287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766848"/>
        <c:crosses val="autoZero"/>
        <c:auto val="1"/>
        <c:lblAlgn val="ctr"/>
        <c:lblOffset val="100"/>
        <c:noMultiLvlLbl val="0"/>
      </c:catAx>
      <c:valAx>
        <c:axId val="22876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765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1-ков'!$A$722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1-ков'!$B$721:$I$721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1-ков'!$B$722:$I$722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A6-4D6F-9397-D0C5DD3D7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488704"/>
        <c:axId val="228490240"/>
      </c:barChart>
      <c:catAx>
        <c:axId val="2284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490240"/>
        <c:crosses val="autoZero"/>
        <c:auto val="1"/>
        <c:lblAlgn val="ctr"/>
        <c:lblOffset val="100"/>
        <c:noMultiLvlLbl val="0"/>
      </c:catAx>
      <c:valAx>
        <c:axId val="228490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488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1-ков'!$A$756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1-ков'!$B$755:$I$755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1-ков'!$B$756:$I$756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E-414C-BCDF-994602D9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515200"/>
        <c:axId val="228521088"/>
      </c:barChart>
      <c:catAx>
        <c:axId val="228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521088"/>
        <c:crosses val="autoZero"/>
        <c:auto val="1"/>
        <c:lblAlgn val="ctr"/>
        <c:lblOffset val="100"/>
        <c:noMultiLvlLbl val="0"/>
      </c:catAx>
      <c:valAx>
        <c:axId val="228521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515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1-ков'!$A$790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1-ков'!$B$789:$I$789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1-ков'!$B$790:$I$790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F-41DB-8086-13C56F85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684928"/>
        <c:axId val="228686464"/>
      </c:barChart>
      <c:catAx>
        <c:axId val="22868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686464"/>
        <c:crosses val="autoZero"/>
        <c:auto val="1"/>
        <c:lblAlgn val="ctr"/>
        <c:lblOffset val="100"/>
        <c:noMultiLvlLbl val="0"/>
      </c:catAx>
      <c:valAx>
        <c:axId val="228686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684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1-ков'!$A$824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1-ков'!$B$823:$I$823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1-ков'!$B$824:$I$824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F-4000-9DE3-CB1884FAE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706944"/>
        <c:axId val="229069184"/>
      </c:barChart>
      <c:catAx>
        <c:axId val="2287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069184"/>
        <c:crosses val="autoZero"/>
        <c:auto val="1"/>
        <c:lblAlgn val="ctr"/>
        <c:lblOffset val="100"/>
        <c:noMultiLvlLbl val="0"/>
      </c:catAx>
      <c:valAx>
        <c:axId val="22906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706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1-ков'!$A$858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1-ков'!$B$857:$I$857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1-ков'!$B$858:$I$858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7-40B0-B39E-FCDE12DA5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098240"/>
        <c:axId val="229099776"/>
      </c:barChart>
      <c:catAx>
        <c:axId val="229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099776"/>
        <c:crosses val="autoZero"/>
        <c:auto val="1"/>
        <c:lblAlgn val="ctr"/>
        <c:lblOffset val="100"/>
        <c:noMultiLvlLbl val="0"/>
      </c:catAx>
      <c:valAx>
        <c:axId val="229099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098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1-ков'!$A$892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1-ков'!$B$891:$I$891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1-ков'!$B$892:$I$892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F1-4905-A695-7ACCE67DF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801152"/>
        <c:axId val="228807040"/>
      </c:barChart>
      <c:catAx>
        <c:axId val="2288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807040"/>
        <c:crosses val="autoZero"/>
        <c:auto val="1"/>
        <c:lblAlgn val="ctr"/>
        <c:lblOffset val="100"/>
        <c:noMultiLvlLbl val="0"/>
      </c:catAx>
      <c:valAx>
        <c:axId val="22880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8011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1-ков'!$A$926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1-ков'!$B$925:$I$925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1-ков'!$B$926:$I$926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F-4F1E-9CFB-7D805DE40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840576"/>
        <c:axId val="228842112"/>
      </c:barChart>
      <c:catAx>
        <c:axId val="228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842112"/>
        <c:crosses val="autoZero"/>
        <c:auto val="1"/>
        <c:lblAlgn val="ctr"/>
        <c:lblOffset val="100"/>
        <c:noMultiLvlLbl val="0"/>
      </c:catAx>
      <c:valAx>
        <c:axId val="22884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840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1-ков'!$A$960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1-ков'!$B$959:$I$959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1-ков'!$B$960:$I$960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2A-4FF4-BF6D-7AF1DE88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8887552"/>
        <c:axId val="228893440"/>
      </c:barChart>
      <c:catAx>
        <c:axId val="2288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893440"/>
        <c:crosses val="autoZero"/>
        <c:auto val="1"/>
        <c:lblAlgn val="ctr"/>
        <c:lblOffset val="100"/>
        <c:noMultiLvlLbl val="0"/>
      </c:catAx>
      <c:valAx>
        <c:axId val="22889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8887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1-ков'!$A$994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1-ков'!$B$993:$I$993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1-ков'!$B$994:$I$994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2-49B0-91E0-0456A5ED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000320"/>
        <c:axId val="229001856"/>
      </c:barChart>
      <c:catAx>
        <c:axId val="2290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001856"/>
        <c:crosses val="autoZero"/>
        <c:auto val="1"/>
        <c:lblAlgn val="ctr"/>
        <c:lblOffset val="100"/>
        <c:noMultiLvlLbl val="0"/>
      </c:catAx>
      <c:valAx>
        <c:axId val="22900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000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1-ков'!$A$1028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1-ков'!$B$1027:$I$1027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1-ков'!$B$1028:$I$1028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3-4255-AE1E-65CF32EE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010432"/>
        <c:axId val="229036800"/>
      </c:barChart>
      <c:catAx>
        <c:axId val="22901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036800"/>
        <c:crosses val="autoZero"/>
        <c:auto val="1"/>
        <c:lblAlgn val="ctr"/>
        <c:lblOffset val="100"/>
        <c:noMultiLvlLbl val="0"/>
      </c:catAx>
      <c:valAx>
        <c:axId val="229036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010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1-ков'!$A$1062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1-ков'!$B$1061:$I$1061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1-ков'!$B$1062:$I$1062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CD-4102-ACBC-2DF00F06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135488"/>
        <c:axId val="229137024"/>
      </c:barChart>
      <c:catAx>
        <c:axId val="2291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137024"/>
        <c:crosses val="autoZero"/>
        <c:auto val="1"/>
        <c:lblAlgn val="ctr"/>
        <c:lblOffset val="100"/>
        <c:noMultiLvlLbl val="0"/>
      </c:catAx>
      <c:valAx>
        <c:axId val="229137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135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1-ков'!$A$1096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1-ков'!$B$1095:$I$1095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1-ков'!$B$1096:$I$1096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35-4003-855E-08DC0D7F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157888"/>
        <c:axId val="229462784"/>
      </c:barChart>
      <c:catAx>
        <c:axId val="22915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462784"/>
        <c:crosses val="autoZero"/>
        <c:auto val="1"/>
        <c:lblAlgn val="ctr"/>
        <c:lblOffset val="100"/>
        <c:noMultiLvlLbl val="0"/>
      </c:catAx>
      <c:valAx>
        <c:axId val="229462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157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1-ков'!$A$1130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1-ков'!$B$1129:$I$1129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1-ков'!$B$1130:$I$1130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0-4AAA-9FAF-51AA1F63E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482880"/>
        <c:axId val="229484416"/>
      </c:barChart>
      <c:catAx>
        <c:axId val="2294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484416"/>
        <c:crosses val="autoZero"/>
        <c:auto val="1"/>
        <c:lblAlgn val="ctr"/>
        <c:lblOffset val="100"/>
        <c:noMultiLvlLbl val="0"/>
      </c:catAx>
      <c:valAx>
        <c:axId val="22948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482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'инд.карты 1-ков'!$A$1164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'инд.карты 1-ков'!$B$1163:$I$1163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'инд.карты 1-ков'!$B$1164:$I$1164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60-4E8C-9E2A-F1F23C1A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9247232"/>
        <c:axId val="229249024"/>
      </c:barChart>
      <c:catAx>
        <c:axId val="229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9249024"/>
        <c:crosses val="autoZero"/>
        <c:auto val="1"/>
        <c:lblAlgn val="ctr"/>
        <c:lblOffset val="100"/>
        <c:noMultiLvlLbl val="0"/>
      </c:catAx>
      <c:valAx>
        <c:axId val="22924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92472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Детализированный рейтинг УУД во 2 классе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'рейтинг УУД 2 кл.'!$A$27</c:f>
              <c:strCache>
                <c:ptCount val="1"/>
                <c:pt idx="0">
                  <c:v>Детализированный рейтинг УУД во 2 классе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8A-47BD-B9B6-4DAD2314A8B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8A-47BD-B9B6-4DAD2314A8B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8A-47BD-B9B6-4DAD2314A8B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8A-47BD-B9B6-4DAD2314A8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8A-47BD-B9B6-4DAD2314A8B7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8A-47BD-B9B6-4DAD2314A8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'рейтинг УУД 2 кл.'!$B$25:$N$26</c:f>
              <c:multiLvlStrCache>
                <c:ptCount val="13"/>
                <c:lvl>
                  <c:pt idx="0">
                    <c:v>Планирование</c:v>
                  </c:pt>
                  <c:pt idx="1">
                    <c:v>Оценка</c:v>
                  </c:pt>
                  <c:pt idx="2">
                    <c:v>Контроль</c:v>
                  </c:pt>
                  <c:pt idx="3">
                    <c:v>Анализ</c:v>
                  </c:pt>
                  <c:pt idx="4">
                    <c:v>Синтез</c:v>
                  </c:pt>
                  <c:pt idx="5">
                    <c:v>Сравнение</c:v>
                  </c:pt>
                  <c:pt idx="6">
                    <c:v>Классификация</c:v>
                  </c:pt>
                  <c:pt idx="7">
                    <c:v>Обобщение</c:v>
                  </c:pt>
                  <c:pt idx="8">
                    <c:v>Причинно-следственные связи</c:v>
                  </c:pt>
                  <c:pt idx="9">
                    <c:v>Аналогия</c:v>
                  </c:pt>
                  <c:pt idx="10">
                    <c:v>Речевое высказывание</c:v>
                  </c:pt>
                  <c:pt idx="11">
                    <c:v>Точка зрения</c:v>
                  </c:pt>
                  <c:pt idx="12">
                    <c:v>Вопросы</c:v>
                  </c:pt>
                </c:lvl>
                <c:lvl>
                  <c:pt idx="0">
                    <c:v>Регулятивные УУД</c:v>
                  </c:pt>
                  <c:pt idx="3">
                    <c:v>Познавательные УУД</c:v>
                  </c:pt>
                  <c:pt idx="10">
                    <c:v>Коммуникативные УУД</c:v>
                  </c:pt>
                </c:lvl>
              </c:multiLvlStrCache>
            </c:multiLvlStrRef>
          </c:cat>
          <c:val>
            <c:numRef>
              <c:f>'рейтинг УУД 2 кл.'!$B$27:$N$27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8A-47BD-B9B6-4DAD2314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0158720"/>
        <c:axId val="230160256"/>
      </c:barChart>
      <c:catAx>
        <c:axId val="2301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16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60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15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35433070866141736" l="0.23622047244094491" r="0.23622047244094491" t="0.35433070866141736" header="0.31496062992126062" footer="0.31496062992126062"/>
    <c:pageSetup paperSize="9" orientation="landscape" horizontalDpi="-3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Обобщенный рейтинг УУД во 2 классе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341698164553061E-2"/>
          <c:y val="0.20922133898077591"/>
          <c:w val="0.95502444458550184"/>
          <c:h val="0.66591063047845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 2 кл.'!$A$4</c:f>
              <c:strCache>
                <c:ptCount val="1"/>
                <c:pt idx="0">
                  <c:v>Обобщенный рейтинг УУД в классе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E1-4DD6-960F-F475F1F5671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E1-4DD6-960F-F475F1F5671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E1-4DD6-960F-F475F1F567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'рейтинг УУД 2 кл.'!$B$3:$J$3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'рейтинг УУД 2 кл.'!$B$4:$J$4</c:f>
              <c:numCache>
                <c:formatCode>0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E1-4DD6-960F-F475F1F5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0195968"/>
        <c:axId val="230197504"/>
      </c:barChart>
      <c:catAx>
        <c:axId val="23019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0197504"/>
        <c:crosses val="autoZero"/>
        <c:auto val="1"/>
        <c:lblAlgn val="ctr"/>
        <c:lblOffset val="100"/>
        <c:noMultiLvlLbl val="0"/>
      </c:catAx>
      <c:valAx>
        <c:axId val="23019750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3019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600" b="1" i="0" u="none" strike="noStrike" baseline="0">
                <a:solidFill>
                  <a:srgbClr val="000000"/>
                </a:solidFill>
                <a:latin typeface="Calibri"/>
              </a:rPr>
              <a:t>Обобщенный прогресс в развитии УУД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200" b="0" i="0" u="none" strike="noStrike" baseline="0">
                <a:solidFill>
                  <a:srgbClr val="000000"/>
                </a:solidFill>
                <a:latin typeface="Calibri"/>
              </a:rPr>
              <a:t> в целом по 2 классу.</a:t>
            </a:r>
          </a:p>
        </c:rich>
      </c:tx>
      <c:layout>
        <c:manualLayout>
          <c:xMode val="edge"/>
          <c:yMode val="edge"/>
          <c:x val="0.21665589878188304"/>
          <c:y val="1.03361404148805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'прогресс во 2 классе'!$A$3</c:f>
              <c:strCache>
                <c:ptCount val="1"/>
                <c:pt idx="0">
                  <c:v>% детей, имеющих прогресс  в развити УУД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во 2 классе'!$B$2:$F$2</c:f>
              <c:strCache>
                <c:ptCount val="3"/>
                <c:pt idx="0">
                  <c:v>Регулятивные УУД</c:v>
                </c:pt>
                <c:pt idx="2">
                  <c:v>Познавательные УУД</c:v>
                </c:pt>
              </c:strCache>
            </c:strRef>
          </c:cat>
          <c:val>
            <c:numRef>
              <c:f>'прогресс во 2 классе'!$B$3:$F$3</c:f>
              <c:numCache>
                <c:formatCode>0%</c:formatCode>
                <c:ptCount val="5"/>
                <c:pt idx="0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170-8CB8-C46B1C5D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0612992"/>
        <c:axId val="230614528"/>
      </c:barChart>
      <c:catAx>
        <c:axId val="2306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0614528"/>
        <c:crosses val="autoZero"/>
        <c:auto val="1"/>
        <c:lblAlgn val="ctr"/>
        <c:lblOffset val="100"/>
        <c:noMultiLvlLbl val="0"/>
      </c:catAx>
      <c:valAx>
        <c:axId val="230614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612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442341341947673"/>
          <c:y val="0.52895833966700101"/>
          <c:w val="0.49519314893330629"/>
          <c:h val="9.26640926640929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Прогресс в развитии УУД по отдельным умениям в целом по 2 классу.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'прогресс во 2 классе'!$A$22</c:f>
              <c:strCache>
                <c:ptCount val="1"/>
                <c:pt idx="0">
                  <c:v>% детей, имеющих прогресс  в развити УУД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во 2 классе'!$B$21:$I$21</c:f>
              <c:strCache>
                <c:ptCount val="8"/>
                <c:pt idx="0">
                  <c:v>Планирование</c:v>
                </c:pt>
                <c:pt idx="1">
                  <c:v>Оценка</c:v>
                </c:pt>
                <c:pt idx="2">
                  <c:v>Анализ</c:v>
                </c:pt>
                <c:pt idx="3">
                  <c:v>Синтез</c:v>
                </c:pt>
                <c:pt idx="4">
                  <c:v>Сравнение</c:v>
                </c:pt>
                <c:pt idx="5">
                  <c:v>Классификация</c:v>
                </c:pt>
                <c:pt idx="6">
                  <c:v>Обобщение</c:v>
                </c:pt>
                <c:pt idx="7">
                  <c:v>Причинно-следственные связи</c:v>
                </c:pt>
              </c:strCache>
            </c:strRef>
          </c:cat>
          <c:val>
            <c:numRef>
              <c:f>'прогресс во 2 классе'!$B$22:$I$22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F-44F6-947B-330048B4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0516992"/>
        <c:axId val="230518784"/>
      </c:barChart>
      <c:catAx>
        <c:axId val="2305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0518784"/>
        <c:crosses val="autoZero"/>
        <c:auto val="1"/>
        <c:lblAlgn val="ctr"/>
        <c:lblOffset val="100"/>
        <c:noMultiLvlLbl val="0"/>
      </c:catAx>
      <c:valAx>
        <c:axId val="230518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516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06180608177279"/>
          <c:y val="0.38062356392302227"/>
          <c:w val="0.31008891670967997"/>
          <c:h val="8.30449826989620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2-ков'!$B$4:$N$4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2-ков'!$B$5:$N$5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7C-48F3-B128-E606111D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09024"/>
        <c:axId val="230210560"/>
      </c:barChart>
      <c:catAx>
        <c:axId val="23020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21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20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70-44F3-AB84-7000DD78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38240"/>
        <c:axId val="230384384"/>
      </c:barChart>
      <c:catAx>
        <c:axId val="2305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3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8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53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2-ков'!$B$56:$N$56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2-ков'!$B$57:$N$57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F-4C17-8310-721FAA1D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08960"/>
        <c:axId val="230410496"/>
      </c:barChart>
      <c:catAx>
        <c:axId val="2304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4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41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40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2-ков'!$B$82:$N$82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2-ков'!$B$83:$N$83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3-43F2-BD45-A9AA0CF9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50752"/>
        <c:axId val="230264832"/>
      </c:barChart>
      <c:catAx>
        <c:axId val="2302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2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6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25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2-ков'!$A$109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2-ков'!$B$108:$N$108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2-ков'!$B$109:$N$109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1-4E6B-9B0B-C7EDB1DB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85312"/>
        <c:axId val="230286848"/>
      </c:barChart>
      <c:catAx>
        <c:axId val="2302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2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28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2-ков'!$B$134:$N$134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2-ков'!$B$135:$N$135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D1-40F0-9A51-225F3FAA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14944"/>
        <c:axId val="231316480"/>
      </c:barChart>
      <c:catAx>
        <c:axId val="2313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3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3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31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2-ков'!$B$160:$N$160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2-ков'!$B$161:$N$161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3-4E9B-A333-87404664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36960"/>
        <c:axId val="230961920"/>
      </c:barChart>
      <c:catAx>
        <c:axId val="2313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9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961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33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2-ков'!$A$187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2-ков'!$B$186:$N$186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2-ков'!$B$187:$N$187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61-4D36-9BA3-8D42F14C2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78304"/>
        <c:axId val="230979840"/>
      </c:barChart>
      <c:catAx>
        <c:axId val="2309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9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97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97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2-ков'!$B$212:$N$212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2-ков'!$B$213:$N$213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69-4D78-BD88-9D8E4455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24896"/>
        <c:axId val="231038976"/>
      </c:barChart>
      <c:catAx>
        <c:axId val="2310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0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038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02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2-ков'!$A$239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2-ков'!$B$238:$N$238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2-ков'!$B$239:$N$239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8-4D6E-80B2-0CD4725E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75840"/>
        <c:axId val="231077376"/>
      </c:barChart>
      <c:catAx>
        <c:axId val="2310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0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07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0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2-ков'!$B$264:$N$264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2-ков'!$B$265:$N$265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6-47B1-8707-4E7CD5B0D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06048"/>
        <c:axId val="231107584"/>
      </c:barChart>
      <c:catAx>
        <c:axId val="2311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1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10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10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2-ков'!$A$291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2-ков'!$B$290:$N$290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2-ков'!$B$291:$N$291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B-42AB-A77C-F9618D67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28064"/>
        <c:axId val="231670528"/>
      </c:barChart>
      <c:catAx>
        <c:axId val="2311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6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67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12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2-ков'!$B$316:$N$316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2-ков'!$B$317:$N$317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A-4D80-AA33-808605FA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99200"/>
        <c:axId val="231700736"/>
      </c:barChart>
      <c:catAx>
        <c:axId val="2316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70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70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6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2-ков'!$A$343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2-ков'!$B$342:$N$342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2-ков'!$B$343:$N$343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E2-4D6F-BB12-2D61AD016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41696"/>
        <c:axId val="231755776"/>
      </c:barChart>
      <c:catAx>
        <c:axId val="2317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7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75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7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2-ков'!$A$369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2-ков'!$B$368:$N$368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2-ков'!$B$369:$N$369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9-4588-948A-977DAF32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80352"/>
        <c:axId val="231781888"/>
      </c:barChart>
      <c:catAx>
        <c:axId val="2317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78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78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78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2-ков'!$A$395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2-ков'!$B$394:$N$394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2-ков'!$B$395:$N$395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9D-4438-BA66-7860DABD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26944"/>
        <c:axId val="231828480"/>
      </c:barChart>
      <c:catAx>
        <c:axId val="2318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82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82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82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2-ков'!$B$420:$N$420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2-ков'!$B$421:$N$421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5-4A46-9AA1-8A855EAA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44864"/>
        <c:axId val="231936768"/>
      </c:barChart>
      <c:catAx>
        <c:axId val="2318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9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9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84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2-ков'!$A$447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2-ков'!$B$446:$N$446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2-ков'!$B$447:$N$447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C-4E8C-B853-EE45DA73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65440"/>
        <c:axId val="231966976"/>
      </c:barChart>
      <c:catAx>
        <c:axId val="2319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96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966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9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2-ков'!$A$473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2-ков'!$B$472:$N$472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2-ков'!$B$473:$N$473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E-4EEE-9213-134D5D89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77952"/>
        <c:axId val="232083840"/>
      </c:barChart>
      <c:catAx>
        <c:axId val="2320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0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83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0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2-ков'!$A$499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2-ков'!$B$498:$N$498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2-ков'!$B$499:$N$499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E4-46CC-92A1-B84CB699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04704"/>
        <c:axId val="232106240"/>
      </c:barChart>
      <c:catAx>
        <c:axId val="2321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10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10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10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2-ков'!$A$525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2-ков'!$B$524:$N$524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2-ков'!$B$525:$N$525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5-42A2-BD85-2B7A2E17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07936"/>
        <c:axId val="232022016"/>
      </c:barChart>
      <c:catAx>
        <c:axId val="2320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0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2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00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2-ков'!$B$550:$N$550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2-ков'!$B$551:$N$551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C-442E-A0E8-18AADA81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54784"/>
        <c:axId val="232056320"/>
      </c:barChart>
      <c:catAx>
        <c:axId val="2320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0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5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05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2-ков'!$A$577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2-ков'!$B$576:$N$576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2-ков'!$B$577:$N$577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F-4E98-BCAF-1125E4C5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24256"/>
        <c:axId val="232225792"/>
      </c:barChart>
      <c:catAx>
        <c:axId val="232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22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22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22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2-ков'!$A$603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2-ков'!$B$602:$N$602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2-ков'!$B$603:$N$603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71-44CB-815F-9AD2CC29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62272"/>
        <c:axId val="232272256"/>
      </c:barChart>
      <c:catAx>
        <c:axId val="2322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27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27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26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2-ков'!$B$628:$N$628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2-ков'!$B$629:$N$629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BF-4732-BC99-E67A7392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00928"/>
        <c:axId val="232302464"/>
      </c:barChart>
      <c:catAx>
        <c:axId val="2323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30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30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30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2-ков'!$B$654:$N$654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2-ков'!$B$655:$N$655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2F-4D50-A496-72EA68CB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39328"/>
        <c:axId val="232340864"/>
      </c:barChart>
      <c:catAx>
        <c:axId val="2323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3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34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33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DB-4DE3-AEC5-040D214E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53152"/>
        <c:axId val="232391808"/>
      </c:barChart>
      <c:catAx>
        <c:axId val="2323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39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39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35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6C-46E0-A561-780CF4B9E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08768"/>
        <c:axId val="231410304"/>
      </c:barChart>
      <c:catAx>
        <c:axId val="2314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41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41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40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69-4C18-8EE0-FF9B383A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9360"/>
        <c:axId val="231449344"/>
      </c:barChart>
      <c:catAx>
        <c:axId val="2314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4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44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4393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CB-4CAD-A428-D417FBFD0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78016"/>
        <c:axId val="231479552"/>
      </c:barChart>
      <c:catAx>
        <c:axId val="2314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47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47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47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93-4BD9-9076-269BF83A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04128"/>
        <c:axId val="231510016"/>
      </c:barChart>
      <c:catAx>
        <c:axId val="2315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51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51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E0-416B-AE96-ADEE147BDAA8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E0-416B-AE96-ADEE147BD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56608"/>
        <c:axId val="231558144"/>
      </c:barChart>
      <c:catAx>
        <c:axId val="2315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55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558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5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EC-4648-A9BF-B21E631C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4528"/>
        <c:axId val="231592704"/>
      </c:barChart>
      <c:catAx>
        <c:axId val="2315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5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59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15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FC-47C5-8E96-9816A11D4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78848"/>
        <c:axId val="232880384"/>
      </c:barChart>
      <c:catAx>
        <c:axId val="23287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8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8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8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4C-49A1-9497-9F4DBCBE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04960"/>
        <c:axId val="232923136"/>
      </c:barChart>
      <c:catAx>
        <c:axId val="2329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92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2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90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89-4F67-BD2D-02BADEE6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52192"/>
        <c:axId val="232953728"/>
      </c:barChart>
      <c:catAx>
        <c:axId val="23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9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5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952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64-472D-9260-5B4EDF35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86880"/>
        <c:axId val="233000960"/>
      </c:barChart>
      <c:catAx>
        <c:axId val="2329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0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00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98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D3-4107-8C87-A5C48830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29632"/>
        <c:axId val="233031168"/>
      </c:barChart>
      <c:catAx>
        <c:axId val="2330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03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03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02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FD-495C-9104-2BA6B8E15A9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FD-495C-9104-2BA6B8E1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37792"/>
        <c:axId val="232747776"/>
      </c:barChart>
      <c:catAx>
        <c:axId val="2327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7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4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7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36-46B4-87EA-9EA0661B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76448"/>
        <c:axId val="232777984"/>
      </c:barChart>
      <c:catAx>
        <c:axId val="2327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77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7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77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2-4477-BF7D-59DCFBF8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87872"/>
        <c:axId val="232693760"/>
      </c:barChart>
      <c:catAx>
        <c:axId val="2326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9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68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2-ков'!$A$707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2-ков'!$B$706:$N$706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2-ков'!$B$707:$N$707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1-439B-BDE4-F784BE1A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90080"/>
        <c:axId val="233391616"/>
      </c:barChart>
      <c:catAx>
        <c:axId val="23339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3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39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39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E1-43A9-8147-A5014936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12096"/>
        <c:axId val="233413632"/>
      </c:barChart>
      <c:catAx>
        <c:axId val="2334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4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41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4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32-4571-9429-F1F63D7C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11616"/>
        <c:axId val="233321600"/>
      </c:barChart>
      <c:catAx>
        <c:axId val="2333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321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311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9B-4063-9DEF-46C53B95D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50272"/>
        <c:axId val="233351808"/>
      </c:barChart>
      <c:catAx>
        <c:axId val="2333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35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35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35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3A-4823-BCEF-DB004E9A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46720"/>
        <c:axId val="233656704"/>
      </c:barChart>
      <c:catAx>
        <c:axId val="2336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6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65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64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B2-4603-9972-6A088805914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B2-4603-9972-6A08880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10400"/>
        <c:axId val="233511936"/>
      </c:barChart>
      <c:catAx>
        <c:axId val="2335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51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1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51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FE-446A-B575-BB7656C5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28320"/>
        <c:axId val="233562880"/>
      </c:barChart>
      <c:catAx>
        <c:axId val="2335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5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6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52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CD-4CC1-86CF-2718BBB2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14432"/>
        <c:axId val="233715968"/>
      </c:barChart>
      <c:catAx>
        <c:axId val="2337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7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71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71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2E-4CA8-871E-2D5E65CF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56928"/>
        <c:axId val="233762816"/>
      </c:barChart>
      <c:catAx>
        <c:axId val="2337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76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762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75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A8-4E1B-B375-1549621C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87776"/>
        <c:axId val="233789312"/>
      </c:barChart>
      <c:catAx>
        <c:axId val="233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78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78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7877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4B-4A3B-A9DB-5DB23D37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25760"/>
        <c:axId val="233127296"/>
      </c:barChart>
      <c:catAx>
        <c:axId val="23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12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2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12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F4-4C80-9D41-E542E0B9D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35488"/>
        <c:axId val="233149568"/>
      </c:barChart>
      <c:catAx>
        <c:axId val="2331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1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4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13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FA-4C54-A8A6-7475911BACB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FA-4C54-A8A6-7475911B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9776"/>
        <c:axId val="233189760"/>
      </c:barChart>
      <c:catAx>
        <c:axId val="2331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1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8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17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73-47D0-B4CB-12C79B7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6624"/>
        <c:axId val="233228160"/>
      </c:barChart>
      <c:catAx>
        <c:axId val="2332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2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22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22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74-4EAA-9425-933A5CE23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608"/>
        <c:axId val="234102144"/>
      </c:barChart>
      <c:catAx>
        <c:axId val="2341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1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10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2-ков'!$A$733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2-ков'!$B$732:$N$732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2-ков'!$B$733:$N$733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0DA-B1C5-F8F0E58B0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39008"/>
        <c:axId val="234153088"/>
      </c:barChart>
      <c:catAx>
        <c:axId val="2341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1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5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13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81-48F3-8FC9-4DAA4282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85856"/>
        <c:axId val="234187392"/>
      </c:barChart>
      <c:catAx>
        <c:axId val="2341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1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8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18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ED-4FD8-BAE2-F77D03D5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08256"/>
        <c:axId val="234308352"/>
      </c:barChart>
      <c:catAx>
        <c:axId val="2342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3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0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208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7E-4A24-84B1-82DEE8F2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32928"/>
        <c:axId val="234334464"/>
      </c:barChart>
      <c:catAx>
        <c:axId val="2343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34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33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CF-475A-A6A7-2AB33805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46752"/>
        <c:axId val="234373120"/>
      </c:barChart>
      <c:catAx>
        <c:axId val="2343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3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7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34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29-4B71-A91C-71132B02F5D0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29-4B71-A91C-71132B02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19712"/>
        <c:axId val="234421248"/>
      </c:barChart>
      <c:catAx>
        <c:axId val="2344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42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2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41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E-40A7-89B0-9578D4AD1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58112"/>
        <c:axId val="234464000"/>
      </c:barChart>
      <c:catAx>
        <c:axId val="2344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4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6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45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D-4961-9D39-AFDB785CF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54112"/>
        <c:axId val="234555648"/>
      </c:barChart>
      <c:catAx>
        <c:axId val="2345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5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55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55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94-4A9C-9BA2-0A552EAE0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88416"/>
        <c:axId val="234594304"/>
      </c:barChart>
      <c:catAx>
        <c:axId val="2345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5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59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58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BD-4E2F-8324-4B34441EB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35648"/>
        <c:axId val="234637184"/>
      </c:barChart>
      <c:catAx>
        <c:axId val="2346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63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63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635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78-4047-8C85-D1CF0A529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74048"/>
        <c:axId val="234675584"/>
      </c:barChart>
      <c:catAx>
        <c:axId val="2346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67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67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67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0A-421B-BFF7-60C3B7A8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08352"/>
        <c:axId val="234710144"/>
      </c:barChart>
      <c:catAx>
        <c:axId val="2347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71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71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70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A2-49EA-9603-08E2D602A85D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A2-49EA-9603-08E2D602A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48544"/>
        <c:axId val="234832256"/>
      </c:barChart>
      <c:catAx>
        <c:axId val="2347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8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83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74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109-462F-80B0-DFA5B30D5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52736"/>
        <c:axId val="234854272"/>
      </c:barChart>
      <c:catAx>
        <c:axId val="2348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85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85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85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32-4D69-8340-FD89ABD3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99328"/>
        <c:axId val="234900864"/>
      </c:barChart>
      <c:catAx>
        <c:axId val="2348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9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90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89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2-ков'!$B$759:$N$759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2-ков'!$B$760:$N$760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D-411C-9287-305591240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21344"/>
        <c:axId val="234935424"/>
      </c:barChart>
      <c:catAx>
        <c:axId val="2349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9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93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92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6B-47AE-BCFD-1EA6C1C4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65248"/>
        <c:axId val="234971136"/>
      </c:barChart>
      <c:catAx>
        <c:axId val="234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9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971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9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7-4184-AD89-1583A5D6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04288"/>
        <c:axId val="235005824"/>
      </c:barChart>
      <c:catAx>
        <c:axId val="2350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0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00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0042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FA-4A82-A6D3-953D981B8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08224"/>
        <c:axId val="235109760"/>
      </c:barChart>
      <c:catAx>
        <c:axId val="2351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1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10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10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6E-46CF-93F4-AC23DB51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05536"/>
        <c:axId val="233911424"/>
      </c:barChart>
      <c:catAx>
        <c:axId val="2339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9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90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7F-4971-8831-F276D996DC9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7F-4971-8831-F276D996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49824"/>
        <c:axId val="233959808"/>
      </c:barChart>
      <c:catAx>
        <c:axId val="2339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9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5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39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72-4954-AFB0-3B8C3266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45824"/>
        <c:axId val="234047360"/>
      </c:barChart>
      <c:catAx>
        <c:axId val="2340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04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47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04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5-473A-B794-93E606D13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88320"/>
        <c:axId val="234089856"/>
      </c:barChart>
      <c:catAx>
        <c:axId val="2340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0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8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408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73-4E5E-A718-FA83EFF7C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25152"/>
        <c:axId val="235435136"/>
      </c:barChart>
      <c:catAx>
        <c:axId val="2354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4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3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4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F3-40A0-9FC8-481918FE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50208"/>
        <c:axId val="235551744"/>
      </c:barChart>
      <c:catAx>
        <c:axId val="23555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55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5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550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30-40CB-B7CB-E0133E65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6320"/>
        <c:axId val="235586304"/>
      </c:barChart>
      <c:catAx>
        <c:axId val="2355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58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8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57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6B-48FB-AA72-067A4C87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60320"/>
        <c:axId val="235161856"/>
      </c:barChart>
      <c:catAx>
        <c:axId val="2351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16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16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16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26-4200-B18C-3B62024647A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26-4200-B18C-3B6202464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96416"/>
        <c:axId val="235197952"/>
      </c:barChart>
      <c:catAx>
        <c:axId val="2351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19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19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19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B6-44E5-86F8-BFD2A8B74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26624"/>
        <c:axId val="235228160"/>
      </c:barChart>
      <c:catAx>
        <c:axId val="2352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2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22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22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B-4F98-998D-12413E65F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44544"/>
        <c:axId val="235344640"/>
      </c:barChart>
      <c:catAx>
        <c:axId val="2352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34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34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24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2-ков'!$A$786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2-ков'!$B$785:$N$785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2-ков'!$B$786:$N$786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E-46D2-BCD0-5F39CFE7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85600"/>
        <c:axId val="235387136"/>
      </c:barChart>
      <c:catAx>
        <c:axId val="2353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3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38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38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33-450A-A209-7DBB345B9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95328"/>
        <c:axId val="235888640"/>
      </c:barChart>
      <c:catAx>
        <c:axId val="2353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88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39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E6-45CE-A187-2594D543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13600"/>
        <c:axId val="235915136"/>
      </c:barChart>
      <c:catAx>
        <c:axId val="2359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91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913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97-4A83-9629-2C92E2EA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32512"/>
        <c:axId val="235634048"/>
      </c:barChart>
      <c:catAx>
        <c:axId val="2356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6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634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6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507-4371-83AE-18F22EAE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62720"/>
        <c:axId val="235742336"/>
      </c:barChart>
      <c:catAx>
        <c:axId val="2356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7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42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66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0C-4A42-9AC1-9021C414F286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0C-4A42-9AC1-9021C414F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68448"/>
        <c:axId val="235774336"/>
      </c:barChart>
      <c:catAx>
        <c:axId val="2357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77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7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76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67-492A-B11B-973C48708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19392"/>
        <c:axId val="235820928"/>
      </c:barChart>
      <c:catAx>
        <c:axId val="2358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8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2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81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C6-4DF3-AC04-1DC206DD5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1888"/>
        <c:axId val="235863424"/>
      </c:barChart>
      <c:catAx>
        <c:axId val="2358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86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6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86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8BB-4544-B512-258DC837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53536"/>
        <c:axId val="235955328"/>
      </c:barChart>
      <c:catAx>
        <c:axId val="2359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95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5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95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DF-4C4E-9F45-84006E16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88480"/>
        <c:axId val="235990016"/>
      </c:barChart>
      <c:catAx>
        <c:axId val="23598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99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5988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BD-4C6B-BBCA-0138BE85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8320"/>
        <c:axId val="236094208"/>
      </c:barChart>
      <c:catAx>
        <c:axId val="2360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09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09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08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5D-48DA-AC78-0AC3AFC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93216"/>
        <c:axId val="236394752"/>
      </c:barChart>
      <c:catAx>
        <c:axId val="2363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3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9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3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8E-46B2-A911-D526D700645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48E-46B2-A911-D526D7006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41600"/>
        <c:axId val="236443136"/>
      </c:barChart>
      <c:catAx>
        <c:axId val="2364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4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44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44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CF-4925-9B6D-90F26426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13760"/>
        <c:axId val="236215296"/>
      </c:barChart>
      <c:catAx>
        <c:axId val="2362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21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21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21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19-4CDB-A2D3-5C170D43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35776"/>
        <c:axId val="236266240"/>
      </c:barChart>
      <c:catAx>
        <c:axId val="236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2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26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23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2-ков'!$B$811:$N$811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2-ков'!$B$812:$N$812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F-4C2E-ABA4-E3DA316CC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82624"/>
        <c:axId val="236284160"/>
      </c:barChart>
      <c:catAx>
        <c:axId val="236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2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284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28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C0-41DB-8085-9F259FC1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16928"/>
        <c:axId val="236326912"/>
      </c:barChart>
      <c:catAx>
        <c:axId val="2363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3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2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31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CBD-4A3A-B4B7-1ED24AA7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55968"/>
        <c:axId val="236357504"/>
      </c:barChart>
      <c:catAx>
        <c:axId val="236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5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355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6D-4AD8-8FD6-3FA89020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5440"/>
        <c:axId val="236526976"/>
      </c:barChart>
      <c:catAx>
        <c:axId val="2365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5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526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52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48-4F6B-B272-597B0A3C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1552"/>
        <c:axId val="236565632"/>
      </c:barChart>
      <c:catAx>
        <c:axId val="2365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56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56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55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AC-43E3-A301-4FAADD38DA3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AC-43E3-A301-4FAADD38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66176"/>
        <c:axId val="236876160"/>
      </c:barChart>
      <c:catAx>
        <c:axId val="2368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8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87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86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30-490A-B888-7FD023746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17120"/>
        <c:axId val="236918656"/>
      </c:barChart>
      <c:catAx>
        <c:axId val="2369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9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1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91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7-420E-920E-BFDB49BB1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43232"/>
        <c:axId val="236944768"/>
      </c:barChart>
      <c:catAx>
        <c:axId val="2369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94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4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94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0E-4895-8A51-047526E93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58688"/>
        <c:axId val="236660224"/>
      </c:barChart>
      <c:catAx>
        <c:axId val="2366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66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660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65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6B-41D9-B56A-967D6CCC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05664"/>
        <c:axId val="236707200"/>
      </c:barChart>
      <c:catAx>
        <c:axId val="2367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70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07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705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36-43B9-B71F-59A462AC7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15392"/>
        <c:axId val="236729472"/>
      </c:barChart>
      <c:catAx>
        <c:axId val="2367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7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2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71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67-44B8-8B7C-0C7B6562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66336"/>
        <c:axId val="236767872"/>
      </c:barChart>
      <c:catAx>
        <c:axId val="2367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7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67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676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6E-456E-8A09-0011FA77A38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A6E-456E-8A09-0011FA77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23616"/>
        <c:axId val="237025152"/>
      </c:barChart>
      <c:catAx>
        <c:axId val="2370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02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02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02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DE-4C21-8E5F-1BB92C35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53824"/>
        <c:axId val="237055360"/>
      </c:barChart>
      <c:catAx>
        <c:axId val="2370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0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055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05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B7-4446-84D5-96E4E533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79936"/>
        <c:axId val="237085824"/>
      </c:barChart>
      <c:catAx>
        <c:axId val="2370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08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08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07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2-ков'!$B$837:$N$837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2-ков'!$B$838:$N$838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C8-4841-9E66-7EC6BB406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76704"/>
        <c:axId val="237178240"/>
      </c:barChart>
      <c:catAx>
        <c:axId val="2371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1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17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17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52-4CEF-A304-4C2F4F58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23296"/>
        <c:axId val="237229184"/>
      </c:barChart>
      <c:catAx>
        <c:axId val="2372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22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2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2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D2-4824-ACEF-68A2D972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6064"/>
        <c:axId val="237337600"/>
      </c:barChart>
      <c:catAx>
        <c:axId val="2373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33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3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336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58-48A1-A5E1-B17F54EF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53984"/>
        <c:axId val="237376256"/>
      </c:barChart>
      <c:catAx>
        <c:axId val="2373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3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35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B9-45F7-B8D9-423B5B05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13120"/>
        <c:axId val="237414656"/>
      </c:barChart>
      <c:catAx>
        <c:axId val="2374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1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41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E8-4845-90CF-E47F961D746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E8-4845-90CF-E47F961D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27040"/>
        <c:axId val="237528576"/>
      </c:barChart>
      <c:catAx>
        <c:axId val="2375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52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2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52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0F-40B9-9397-16EE9A33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57248"/>
        <c:axId val="237558784"/>
      </c:barChart>
      <c:catAx>
        <c:axId val="2375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5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5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55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8-4CEA-B98C-78671722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79264"/>
        <c:axId val="237581056"/>
      </c:barChart>
      <c:catAx>
        <c:axId val="2375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5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581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5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DF-4054-BFD4-F8FFA10F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22016"/>
        <c:axId val="237623552"/>
      </c:barChart>
      <c:catAx>
        <c:axId val="2376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623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62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82-4820-9FF7-259B381C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60800"/>
        <c:axId val="237666688"/>
      </c:barChart>
      <c:catAx>
        <c:axId val="2376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6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66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660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CB-4490-B31A-B19C4004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5952"/>
        <c:axId val="17647488"/>
      </c:barChart>
      <c:catAx>
        <c:axId val="176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6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64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51-461F-8E65-1AE685807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7968"/>
        <c:axId val="17669504"/>
      </c:barChart>
      <c:catAx>
        <c:axId val="176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6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66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A5-4157-99BE-16F2FF1401F9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A5-4157-99BE-16F2FF140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20480"/>
        <c:axId val="232422016"/>
      </c:barChart>
      <c:catAx>
        <c:axId val="2324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4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42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242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3A1-41D9-99E1-2FBC3891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18848"/>
        <c:axId val="237941120"/>
      </c:barChart>
      <c:catAx>
        <c:axId val="2379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94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94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91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F-45A8-A801-D51FBEE6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93376"/>
        <c:axId val="238294912"/>
      </c:barChart>
      <c:catAx>
        <c:axId val="2382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2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9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29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2-ков'!$A$864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2-ков'!$B$863:$N$863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2-ков'!$B$864:$N$864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7-4442-BC4E-6C4C46A4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23584"/>
        <c:axId val="238325120"/>
      </c:barChart>
      <c:catAx>
        <c:axId val="2383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32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2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32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57-4D5E-A369-B31D0116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41504"/>
        <c:axId val="238359680"/>
      </c:barChart>
      <c:catAx>
        <c:axId val="2383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3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5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34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95-44F5-BF55-139BCD5DF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01024"/>
        <c:axId val="238402560"/>
      </c:barChart>
      <c:catAx>
        <c:axId val="2384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40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40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4010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4E-4F28-A6B7-B4A9E5A4C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29824"/>
        <c:axId val="238064384"/>
      </c:barChart>
      <c:catAx>
        <c:axId val="2380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06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06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02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0D-4096-A749-879618FBD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84864"/>
        <c:axId val="238086400"/>
      </c:barChart>
      <c:catAx>
        <c:axId val="2380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08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08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08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63-447E-8BE7-F0AA5A247DD9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63-447E-8BE7-F0AA5A24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94688"/>
        <c:axId val="238196224"/>
      </c:barChart>
      <c:catAx>
        <c:axId val="2381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1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9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19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DE-4D11-86E6-16DCE5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28992"/>
        <c:axId val="238230528"/>
      </c:barChart>
      <c:catAx>
        <c:axId val="2382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23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3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22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0D-466E-924A-E00801AB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63296"/>
        <c:axId val="238265088"/>
      </c:barChart>
      <c:catAx>
        <c:axId val="238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26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6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26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74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81-4FA8-9B59-13E4E815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06752"/>
        <c:axId val="238508288"/>
      </c:barChart>
      <c:catAx>
        <c:axId val="2385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50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0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50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20-4AF8-BA9F-4B75E3E4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29152"/>
        <c:axId val="238539136"/>
      </c:barChart>
      <c:catAx>
        <c:axId val="2385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53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3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5291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0-4BD5-9D8F-F77445CB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80096"/>
        <c:axId val="238581632"/>
      </c:barChart>
      <c:catAx>
        <c:axId val="2385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58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69D-4FC5-A72A-4A9A7D61D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10304"/>
        <c:axId val="238611840"/>
      </c:barChart>
      <c:catAx>
        <c:axId val="2386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6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1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61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08-4876-ABDD-07A005C42A26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08-4876-ABDD-07A005C4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16736"/>
        <c:axId val="238918272"/>
      </c:barChart>
      <c:catAx>
        <c:axId val="23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9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1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91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2-ков'!#REF!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'инд. карты 2-ков'!#REF!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33-4BC5-BABA-57480DEBA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97088"/>
        <c:axId val="238702976"/>
      </c:barChart>
      <c:catAx>
        <c:axId val="2386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7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702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6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9-4B4E-A4D3-3E99F180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31648"/>
        <c:axId val="238733184"/>
      </c:barChart>
      <c:catAx>
        <c:axId val="2387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7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73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502"/>
          <c:y val="0.16901431697611821"/>
          <c:w val="0.83960477220449314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2-ков'!$A$890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2-ков'!$B$889:$N$889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2-ков'!$B$890:$N$890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F2-4F8F-9B59-D761A4394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78240"/>
        <c:axId val="238779776"/>
      </c:barChart>
      <c:catAx>
        <c:axId val="2387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7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77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877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Детализированный рейтинг УУД в 3 классе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48089912253977E-2"/>
          <c:y val="0.10557717250324263"/>
          <c:w val="0.93520873646590164"/>
          <c:h val="0.393209555031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'рейтинг УУД 3 кл.'!$A$27</c:f>
              <c:strCache>
                <c:ptCount val="1"/>
                <c:pt idx="0">
                  <c:v>Детализированный рейтинг УУД в 3 классе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32-4BBE-BC37-A8DB42765434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32-4BBE-BC37-A8DB4276543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32-4BBE-BC37-A8DB4276543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32-4BBE-BC37-A8DB4276543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732-4BBE-BC37-A8DB4276543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732-4BBE-BC37-A8DB42765434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732-4BBE-BC37-A8DB42765434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732-4BBE-BC37-A8DB42765434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732-4BBE-BC37-A8DB42765434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732-4BBE-BC37-A8DB42765434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732-4BBE-BC37-A8DB42765434}"/>
              </c:ext>
            </c:extLst>
          </c:dPt>
          <c:dPt>
            <c:idx val="11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732-4BBE-BC37-A8DB42765434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732-4BBE-BC37-A8DB42765434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732-4BBE-BC37-A8DB42765434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732-4BBE-BC37-A8DB42765434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732-4BBE-BC37-A8DB42765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732-4BBE-BC37-A8DB42765434}"/>
              </c:ext>
            </c:extLst>
          </c:dPt>
          <c:dPt>
            <c:idx val="1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732-4BBE-BC37-A8DB427654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732-4BBE-BC37-A8DB42765434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'рейтинг УУД 3 кл.'!$B$25:$T$26</c:f>
              <c:multiLvlStrCache>
                <c:ptCount val="19"/>
                <c:lvl>
                  <c:pt idx="0">
                    <c:v>Планирование</c:v>
                  </c:pt>
                  <c:pt idx="1">
                    <c:v>Оценка</c:v>
                  </c:pt>
                  <c:pt idx="2">
                    <c:v>Контроль</c:v>
                  </c:pt>
                  <c:pt idx="3">
                    <c:v>Коррекция</c:v>
                  </c:pt>
                  <c:pt idx="4">
                    <c:v>Границы</c:v>
                  </c:pt>
                  <c:pt idx="5">
                    <c:v>Анализ</c:v>
                  </c:pt>
                  <c:pt idx="6">
                    <c:v>Синтез</c:v>
                  </c:pt>
                  <c:pt idx="7">
                    <c:v>Сравнение</c:v>
                  </c:pt>
                  <c:pt idx="8">
                    <c:v>Классификация</c:v>
                  </c:pt>
                  <c:pt idx="9">
                    <c:v>Обобщение</c:v>
                  </c:pt>
                  <c:pt idx="10">
                    <c:v>Причинно-следственные связи</c:v>
                  </c:pt>
                  <c:pt idx="11">
                    <c:v>Аналогия</c:v>
                  </c:pt>
                  <c:pt idx="12">
                    <c:v>Отнесение к понятию</c:v>
                  </c:pt>
                  <c:pt idx="13">
                    <c:v>Диаграммы и таблицы</c:v>
                  </c:pt>
                  <c:pt idx="14">
                    <c:v>Умозаключения</c:v>
                  </c:pt>
                  <c:pt idx="15">
                    <c:v>Речевое высказывание</c:v>
                  </c:pt>
                  <c:pt idx="16">
                    <c:v>Точка зрения</c:v>
                  </c:pt>
                  <c:pt idx="17">
                    <c:v>Вопросы</c:v>
                  </c:pt>
                  <c:pt idx="18">
                    <c:v>Объединение информации</c:v>
                  </c:pt>
                </c:lvl>
                <c:lvl>
                  <c:pt idx="0">
                    <c:v>Регулятивные УУД</c:v>
                  </c:pt>
                  <c:pt idx="5">
                    <c:v>Познавательные УУД</c:v>
                  </c:pt>
                  <c:pt idx="15">
                    <c:v>Коммуникативные УУД</c:v>
                  </c:pt>
                </c:lvl>
              </c:multiLvlStrCache>
            </c:multiLvlStrRef>
          </c:cat>
          <c:val>
            <c:numRef>
              <c:f>'рейтинг УУД 3 кл.'!$B$27:$T$27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9732-4BBE-BC37-A8DB4276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9799296"/>
        <c:axId val="239805184"/>
      </c:barChart>
      <c:catAx>
        <c:axId val="2397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98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051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3979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35433070866141736" l="0.11811023622047249" r="0.11811023622047249" t="0.35433070866141736" header="0.3149606299212605" footer="0.3149606299212605"/>
    <c:pageSetup paperSize="9" orientation="landscape" horizontalDpi="-3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Обобщенный рейтинг УУД в классе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341698164553101E-2"/>
          <c:y val="0.20922133898077619"/>
          <c:w val="0.95502444458550206"/>
          <c:h val="0.6659106304784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 3 кл.'!$A$4</c:f>
              <c:strCache>
                <c:ptCount val="1"/>
                <c:pt idx="0">
                  <c:v>Обобщенный рейтинг УУД в классе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91-4C18-B7DE-8247A4BE541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91-4C18-B7DE-8247A4BE541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91-4C18-B7DE-8247A4BE5411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'рейтинг УУД 3 кл.'!$B$3:$J$3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'рейтинг УУД 3 кл.'!$B$4:$J$4</c:f>
              <c:numCache>
                <c:formatCode>0.0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91-4C18-B7DE-8247A4BE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9836544"/>
        <c:axId val="239846528"/>
      </c:barChart>
      <c:catAx>
        <c:axId val="2398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9846528"/>
        <c:crosses val="autoZero"/>
        <c:auto val="1"/>
        <c:lblAlgn val="ctr"/>
        <c:lblOffset val="100"/>
        <c:noMultiLvlLbl val="0"/>
      </c:catAx>
      <c:valAx>
        <c:axId val="23984652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3983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Calibri"/>
              </a:rPr>
              <a:t>Обобщенный прогресс в развитии УУД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Calibri"/>
              </a:rPr>
              <a:t> в целом по 3 классу.</a:t>
            </a:r>
          </a:p>
        </c:rich>
      </c:tx>
      <c:layout>
        <c:manualLayout>
          <c:xMode val="edge"/>
          <c:yMode val="edge"/>
          <c:x val="0.29508736898083876"/>
          <c:y val="1.548434352682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69133515173405E-2"/>
          <c:y val="0.1868725868725869"/>
          <c:w val="0.83252040553754314"/>
          <c:h val="0.68416137172042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'прогресс в 3 классе'!$A$5</c:f>
              <c:strCache>
                <c:ptCount val="1"/>
                <c:pt idx="0">
                  <c:v>Прогресс типа А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классе'!$B$4:$I$4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'прогресс в 3 классе'!$B$5:$I$5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A6-48BC-9F45-0C725AB874D6}"/>
            </c:ext>
          </c:extLst>
        </c:ser>
        <c:ser>
          <c:idx val="1"/>
          <c:order val="1"/>
          <c:tx>
            <c:strRef>
              <c:f>'прогресс в 3 классе'!$A$6</c:f>
              <c:strCache>
                <c:ptCount val="1"/>
                <c:pt idx="0">
                  <c:v>Прогресс типа B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классе'!$B$4:$I$4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'прогресс в 3 классе'!$B$6:$I$6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A6-48BC-9F45-0C725AB874D6}"/>
            </c:ext>
          </c:extLst>
        </c:ser>
        <c:ser>
          <c:idx val="2"/>
          <c:order val="2"/>
          <c:tx>
            <c:strRef>
              <c:f>'прогресс в 3 классе'!$A$7</c:f>
              <c:strCache>
                <c:ptCount val="1"/>
                <c:pt idx="0">
                  <c:v>Прогресс типа С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классе'!$B$4:$I$4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'прогресс в 3 классе'!$B$7:$I$7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A6-48BC-9F45-0C725AB874D6}"/>
            </c:ext>
          </c:extLst>
        </c:ser>
        <c:ser>
          <c:idx val="3"/>
          <c:order val="3"/>
          <c:tx>
            <c:strRef>
              <c:f>'прогресс в 3 классе'!$A$8</c:f>
              <c:strCache>
                <c:ptCount val="1"/>
                <c:pt idx="0">
                  <c:v>Прогреес типа D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классе'!$B$4:$I$4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'прогресс в 3 классе'!$B$8:$I$8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A6-48BC-9F45-0C725AB8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9217664"/>
        <c:axId val="239235840"/>
      </c:barChart>
      <c:catAx>
        <c:axId val="2392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9235840"/>
        <c:crosses val="autoZero"/>
        <c:auto val="1"/>
        <c:lblAlgn val="ctr"/>
        <c:lblOffset val="100"/>
        <c:noMultiLvlLbl val="0"/>
      </c:catAx>
      <c:valAx>
        <c:axId val="239235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921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921678417648748"/>
          <c:y val="0.37209424403344932"/>
          <c:w val="0.155555692793303"/>
          <c:h val="0.372094244033449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Прогресс в развитии УУД по отдельным умениям в целом по 3 классу. </a:t>
            </a:r>
          </a:p>
        </c:rich>
      </c:tx>
      <c:layout>
        <c:manualLayout>
          <c:xMode val="edge"/>
          <c:yMode val="edge"/>
          <c:x val="0.19980181502735886"/>
          <c:y val="2.6001420410684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48882153751596E-2"/>
          <c:y val="0.30249941721452789"/>
          <c:w val="0.96795111784624843"/>
          <c:h val="0.34280396880091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'прогресс в 3 классе'!$A$27</c:f>
              <c:strCache>
                <c:ptCount val="1"/>
                <c:pt idx="0">
                  <c:v>% детей, имеющих группу прогресса А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3 классе'!$B$27:$N$27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F7-451B-9B96-2A206F070409}"/>
            </c:ext>
          </c:extLst>
        </c:ser>
        <c:ser>
          <c:idx val="1"/>
          <c:order val="1"/>
          <c:tx>
            <c:strRef>
              <c:f>'прогресс в 3 классе'!$A$28</c:f>
              <c:strCache>
                <c:ptCount val="1"/>
                <c:pt idx="0">
                  <c:v>% детей, имеющих группу прогресса B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3 классе'!$B$28:$N$28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F7-451B-9B96-2A206F070409}"/>
            </c:ext>
          </c:extLst>
        </c:ser>
        <c:ser>
          <c:idx val="2"/>
          <c:order val="2"/>
          <c:tx>
            <c:strRef>
              <c:f>'прогресс в 3 классе'!$A$29</c:f>
              <c:strCache>
                <c:ptCount val="1"/>
                <c:pt idx="0">
                  <c:v>% детей, имеющих группу прогресса C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3 классе'!$B$29:$N$29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F7-451B-9B96-2A206F070409}"/>
            </c:ext>
          </c:extLst>
        </c:ser>
        <c:ser>
          <c:idx val="3"/>
          <c:order val="3"/>
          <c:tx>
            <c:strRef>
              <c:f>'прогресс в 3 классе'!$A$30</c:f>
              <c:strCache>
                <c:ptCount val="1"/>
                <c:pt idx="0">
                  <c:v>% детей, имеющих группу прогресса D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3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3 классе'!$B$30:$N$30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F7-451B-9B96-2A206F07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9274240"/>
        <c:axId val="239292416"/>
      </c:barChart>
      <c:catAx>
        <c:axId val="239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9292416"/>
        <c:crosses val="autoZero"/>
        <c:auto val="1"/>
        <c:lblAlgn val="ctr"/>
        <c:lblOffset val="100"/>
        <c:noMultiLvlLbl val="0"/>
      </c:catAx>
      <c:valAx>
        <c:axId val="239292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9274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894067796610186"/>
          <c:y val="0.10117647058823552"/>
          <c:w val="0.42055084745762744"/>
          <c:h val="0.188235294117647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4803149606299291" l="0.15748031496063009" r="0.15748031496063009" t="0.74803149606299291" header="0.3149606299212605" footer="0.3149606299212605"/>
    <c:pageSetup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3-ков'!$B$4:$T$4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3-ков'!$B$5:$T$5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D-4221-8637-261F99C03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31488"/>
        <c:axId val="216833024"/>
      </c:barChart>
      <c:catAx>
        <c:axId val="2168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83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833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83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C-4317-80EE-F7332198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2928"/>
        <c:axId val="239325952"/>
      </c:barChart>
      <c:catAx>
        <c:axId val="2306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93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2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065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2-ков'!$B$56:$N$56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2-ков'!$B$57:$N$57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6-4F8D-841B-DB134EF2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44000"/>
        <c:axId val="216545536"/>
      </c:barChart>
      <c:catAx>
        <c:axId val="2165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5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54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54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2-ков'!$B$82:$N$82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2-ков'!$B$83:$N$83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0B-409E-8CAA-F08B6644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98784"/>
        <c:axId val="216600576"/>
      </c:barChart>
      <c:catAx>
        <c:axId val="2165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60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60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59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2-ков'!$A$109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2-ков'!$B$108:$N$108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2-ков'!$B$109:$N$109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0E-4D93-8FB0-2966AB45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25152"/>
        <c:axId val="216626688"/>
      </c:barChart>
      <c:catAx>
        <c:axId val="2166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6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62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6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2-ков'!$B$134:$N$134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2-ков'!$B$135:$N$135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FE-4BD4-AB80-3B30D711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67648"/>
        <c:axId val="216669184"/>
      </c:barChart>
      <c:catAx>
        <c:axId val="216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6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66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66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2-ков'!$B$160:$N$160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2-ков'!$B$161:$N$161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DB-46C3-80EF-85643F65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81472"/>
        <c:axId val="216711936"/>
      </c:barChart>
      <c:catAx>
        <c:axId val="2166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71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71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68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2-ков'!$A$187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2-ков'!$B$186:$N$186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2-ков'!$B$187:$N$187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B-446B-8D1B-8F33C21E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79872"/>
        <c:axId val="216881408"/>
      </c:barChart>
      <c:catAx>
        <c:axId val="2168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8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88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87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2-ков'!$B$212:$N$212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2-ков'!$B$213:$N$213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2-4388-BFEE-A6B016ED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18272"/>
        <c:axId val="216924160"/>
      </c:barChart>
      <c:catAx>
        <c:axId val="2169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9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924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91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2-ков'!$A$239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2-ков'!$B$238:$N$238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2-ков'!$B$239:$N$239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1-40EB-B8A9-B72DF0DE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56928"/>
        <c:axId val="216958464"/>
      </c:barChart>
      <c:catAx>
        <c:axId val="2169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95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95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95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2-ков'!$B$264:$N$264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2-ков'!$B$265:$N$265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E-4A43-9CC5-FC58B1D38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91232"/>
        <c:axId val="216992768"/>
      </c:barChart>
      <c:catAx>
        <c:axId val="2169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99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99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699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2-ков'!$A$291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2-ков'!$B$290:$N$290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2-ков'!$B$291:$N$291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9-499B-8BD9-38966271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13248"/>
        <c:axId val="217027328"/>
      </c:barChart>
      <c:catAx>
        <c:axId val="2170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02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01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2-ков'!$B$316:$N$316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2-ков'!$B$317:$N$317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1-4313-A5E0-743F55675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29728"/>
        <c:axId val="217131264"/>
      </c:barChart>
      <c:catAx>
        <c:axId val="21712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13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13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12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2-ков'!$A$343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2-ков'!$B$342:$N$342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2-ков'!$B$343:$N$343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9-4220-BCC9-78C871D1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59936"/>
        <c:axId val="217169920"/>
      </c:barChart>
      <c:catAx>
        <c:axId val="2171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16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16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15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2-ков'!$A$369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2-ков'!$B$368:$N$368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2-ков'!$B$369:$N$369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E-4C94-BC56-500F9A28F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02688"/>
        <c:axId val="217204224"/>
      </c:barChart>
      <c:catAx>
        <c:axId val="2172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2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204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20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2-ков'!$A$395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2-ков'!$B$394:$N$394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2-ков'!$B$395:$N$395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E-4BFA-ACCC-1253EE33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45184"/>
        <c:axId val="217246720"/>
      </c:barChart>
      <c:catAx>
        <c:axId val="2172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24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24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24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2-ков'!$B$420:$N$420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2-ков'!$B$421:$N$421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F8-449B-8F06-FE9AC2CB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67200"/>
        <c:axId val="217277184"/>
      </c:barChart>
      <c:catAx>
        <c:axId val="2172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27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27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26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2-ков'!$A$447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2-ков'!$B$446:$N$446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2-ков'!$B$447:$N$447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3-46C7-B7BC-AE22DDC4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83680"/>
        <c:axId val="217385216"/>
      </c:barChart>
      <c:catAx>
        <c:axId val="2173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3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38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38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2-ков'!$A$473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2-ков'!$B$472:$N$472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2-ков'!$B$473:$N$473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B-45DF-96D2-4A35C3048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13888"/>
        <c:axId val="217419776"/>
      </c:barChart>
      <c:catAx>
        <c:axId val="2174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4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1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41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2-ков'!$A$499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2-ков'!$B$498:$N$498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2-ков'!$B$499:$N$499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1-4DDD-B504-5B91D59F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84320"/>
        <c:axId val="217785856"/>
      </c:barChart>
      <c:catAx>
        <c:axId val="2177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78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78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78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2-ков'!$A$525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2-ков'!$B$524:$N$524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2-ков'!$B$525:$N$525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A2-474F-99A6-3AA97BC7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22720"/>
        <c:axId val="217824256"/>
      </c:barChart>
      <c:catAx>
        <c:axId val="2178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8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82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82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2-ков'!$B$550:$N$550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2-ков'!$B$551:$N$551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2-4BF6-8F5A-9C4A0349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40640"/>
        <c:axId val="217490176"/>
      </c:barChart>
      <c:catAx>
        <c:axId val="2178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49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9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84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2-ков'!$A$577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2-ков'!$B$576:$N$576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2-ков'!$B$577:$N$577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C6-4406-A36C-44C6A270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18848"/>
        <c:axId val="217520384"/>
      </c:barChart>
      <c:catAx>
        <c:axId val="2175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52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52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51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2-ков'!$A$603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2-ков'!$B$602:$N$602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2-ков'!$B$603:$N$603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C9-4499-BA74-710AF8619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49056"/>
        <c:axId val="217554944"/>
      </c:barChart>
      <c:catAx>
        <c:axId val="2175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55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55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54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2-ков'!$B$628:$N$628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2-ков'!$B$629:$N$629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3B-4B1C-9EA2-213DED2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53248"/>
        <c:axId val="217654784"/>
      </c:barChart>
      <c:catAx>
        <c:axId val="2176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65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54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65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2-ков'!$B$654:$N$654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2-ков'!$B$655:$N$655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4-4CFC-AC59-70273E44F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87552"/>
        <c:axId val="217689088"/>
      </c:barChart>
      <c:catAx>
        <c:axId val="2176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6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8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6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0-4F76-9CAD-AC322953C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09568"/>
        <c:axId val="217867008"/>
      </c:barChart>
      <c:catAx>
        <c:axId val="2177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8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86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7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0-4647-A261-81612908A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87488"/>
        <c:axId val="217889024"/>
      </c:barChart>
      <c:catAx>
        <c:axId val="2178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88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889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88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C-47EF-B160-DA5C7E13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30368"/>
        <c:axId val="217944448"/>
      </c:barChart>
      <c:catAx>
        <c:axId val="2179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94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944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9303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9-4839-8F80-566C77CA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56736"/>
        <c:axId val="217958272"/>
      </c:barChart>
      <c:catAx>
        <c:axId val="2179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9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95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795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3C-4DB4-84ED-2B8CF6179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60672"/>
        <c:axId val="218062208"/>
      </c:barChart>
      <c:catAx>
        <c:axId val="2180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0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062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06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3-4355-B470-EF7F7123AC3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43-4355-B470-EF7F7123A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87584"/>
        <c:axId val="218389120"/>
      </c:barChart>
      <c:catAx>
        <c:axId val="2183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38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8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38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1-44E5-BC41-CF6ADD01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05504"/>
        <c:axId val="218411392"/>
      </c:barChart>
      <c:catAx>
        <c:axId val="2184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41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41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40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5-43EB-80E6-85AFB401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44160"/>
        <c:axId val="218445696"/>
      </c:barChart>
      <c:catAx>
        <c:axId val="2184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44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44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D-4904-A5F2-054C2A9D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70272"/>
        <c:axId val="218471808"/>
      </c:barChart>
      <c:catAx>
        <c:axId val="2184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47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47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47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6-4130-9A12-9FD791D3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89824"/>
        <c:axId val="218191360"/>
      </c:barChart>
      <c:catAx>
        <c:axId val="2181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19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9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1898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05-44C1-9424-AD5712662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40896"/>
        <c:axId val="218242432"/>
      </c:barChart>
      <c:catAx>
        <c:axId val="2182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42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24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B-4D0F-B23A-F20C06DE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54720"/>
        <c:axId val="218272896"/>
      </c:barChart>
      <c:catAx>
        <c:axId val="2182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27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7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25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8-4E40-8005-81E5DC3DBA6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8-4E40-8005-81E5DC3D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78240"/>
        <c:axId val="218784128"/>
      </c:barChart>
      <c:catAx>
        <c:axId val="2187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7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8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77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6-4BA3-BAA4-B7365A717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16896"/>
        <c:axId val="218818432"/>
      </c:barChart>
      <c:catAx>
        <c:axId val="2188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8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81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81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D-4566-8FBC-2D049B311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80864"/>
        <c:axId val="218582400"/>
      </c:barChart>
      <c:catAx>
        <c:axId val="2185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5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58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58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2-ков'!$A$707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2-ков'!$B$706:$N$706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2-ков'!$B$707:$N$707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0-40B3-8A1B-AE3E3FEB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14784"/>
        <c:axId val="218624768"/>
      </c:barChart>
      <c:catAx>
        <c:axId val="2186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6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62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61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6A-458C-8773-9070F34D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53440"/>
        <c:axId val="218654976"/>
      </c:barChart>
      <c:catAx>
        <c:axId val="2186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6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65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65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D-4C1D-AA3E-E0B2026D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04512"/>
        <c:axId val="218706304"/>
      </c:barChart>
      <c:catAx>
        <c:axId val="2187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0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704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63-4916-94B2-F612EF9CC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30880"/>
        <c:axId val="218732416"/>
      </c:barChart>
      <c:catAx>
        <c:axId val="218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32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73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1-4A67-B52C-66C07A07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58400"/>
        <c:axId val="219159936"/>
      </c:barChart>
      <c:catAx>
        <c:axId val="2191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1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159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15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F2-497C-83E6-039F7B2CF45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F2-497C-83E6-039F7B2C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06400"/>
        <c:axId val="219207936"/>
      </c:barChart>
      <c:catAx>
        <c:axId val="21920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2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20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D-435D-BF4A-C40E53FF8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00736"/>
        <c:axId val="218923008"/>
      </c:barChart>
      <c:catAx>
        <c:axId val="2189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9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23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90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AD-4DCD-900C-629BF6DE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51680"/>
        <c:axId val="218953216"/>
      </c:barChart>
      <c:catAx>
        <c:axId val="2189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9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9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E-41DB-8573-2C875FF7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3408"/>
        <c:axId val="218994944"/>
      </c:barChart>
      <c:catAx>
        <c:axId val="2189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9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9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9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0-4305-A2CA-8AFDAAD72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28096"/>
        <c:axId val="219042176"/>
      </c:barChart>
      <c:catAx>
        <c:axId val="2190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04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04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028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35-4789-BB11-E800B928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74944"/>
        <c:axId val="219076480"/>
      </c:barChart>
      <c:catAx>
        <c:axId val="2190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0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07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07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F4-4935-90A7-A57BF493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51616"/>
        <c:axId val="219553152"/>
      </c:barChart>
      <c:catAx>
        <c:axId val="2195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55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55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55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59-4233-AA00-F1355D61E06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59-4233-AA00-F1355D61E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95904"/>
        <c:axId val="219597440"/>
      </c:barChart>
      <c:catAx>
        <c:axId val="2195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59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59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59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F-4AE3-9AFD-F97EE246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18912"/>
        <c:axId val="219320704"/>
      </c:barChart>
      <c:catAx>
        <c:axId val="2193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3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2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31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2-4490-9C5C-E2A80630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49376"/>
        <c:axId val="219350912"/>
      </c:barChart>
      <c:catAx>
        <c:axId val="2193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3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5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34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2-ков'!$A$733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2-ков'!$B$732:$N$732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2-ков'!$B$733:$N$733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50-4A18-96EA-FC7B930FE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00064"/>
        <c:axId val="219401600"/>
      </c:barChart>
      <c:catAx>
        <c:axId val="2194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4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01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40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1-493D-9FF6-A1C5727A8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22080"/>
        <c:axId val="219444352"/>
      </c:barChart>
      <c:catAx>
        <c:axId val="21942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4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4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42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C-4205-BE2E-00EED7E7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77504"/>
        <c:axId val="219479040"/>
      </c:barChart>
      <c:catAx>
        <c:axId val="21947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47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7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477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1D-4BD9-B9CF-DC826950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34688"/>
        <c:axId val="219644672"/>
      </c:barChart>
      <c:catAx>
        <c:axId val="2196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64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64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63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05-4DC1-83BE-12820CE2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69248"/>
        <c:axId val="219670784"/>
      </c:barChart>
      <c:catAx>
        <c:axId val="2196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67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67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66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3-49F7-BECA-DE3CE785184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53-49F7-BECA-DE3CE785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17632"/>
        <c:axId val="219719168"/>
      </c:barChart>
      <c:catAx>
        <c:axId val="2197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71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71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71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63-4E60-8245-27AC9B866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35552"/>
        <c:axId val="219737088"/>
      </c:barChart>
      <c:catAx>
        <c:axId val="219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7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73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7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1-4C00-A74C-D9A84ECB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57568"/>
        <c:axId val="219792128"/>
      </c:barChart>
      <c:catAx>
        <c:axId val="2197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7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79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75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0-4EBA-BDEB-59CCD3025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86336"/>
        <c:axId val="219887872"/>
      </c:barChart>
      <c:catAx>
        <c:axId val="2198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88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887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88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30-47CB-B862-6053D22FC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16928"/>
        <c:axId val="219939200"/>
      </c:barChart>
      <c:catAx>
        <c:axId val="2199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93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939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916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98-4F46-8095-4C4D934A7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59680"/>
        <c:axId val="219961216"/>
      </c:barChart>
      <c:catAx>
        <c:axId val="2199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9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9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995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B-4D1F-B90A-B3A74CC6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02176"/>
        <c:axId val="220003712"/>
      </c:barChart>
      <c:catAx>
        <c:axId val="220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0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0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00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1-4E48-89A4-BCAD2A839672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1-4E48-89A4-BCAD2A83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16096"/>
        <c:axId val="220117632"/>
      </c:barChart>
      <c:catAx>
        <c:axId val="220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11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11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E-48DD-AA44-54AD3C47B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78080"/>
        <c:axId val="220488064"/>
      </c:barChart>
      <c:catAx>
        <c:axId val="2204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48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8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47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F77-8E16-E20D6C42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24928"/>
        <c:axId val="220526464"/>
      </c:barChart>
      <c:catAx>
        <c:axId val="220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52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52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52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2-ков'!$B$759:$N$759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2-ков'!$B$760:$N$760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E-4A90-BA5F-DFBC0D53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23360"/>
        <c:axId val="220224896"/>
      </c:barChart>
      <c:catAx>
        <c:axId val="2202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2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2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22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7-4E38-A563-EA1934F5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69952"/>
        <c:axId val="220271744"/>
      </c:barChart>
      <c:catAx>
        <c:axId val="2202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27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7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26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C-4BB7-8DAA-74C16177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92608"/>
        <c:axId val="220294144"/>
      </c:barChart>
      <c:catAx>
        <c:axId val="2202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2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9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292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10-481D-98B1-B2220B005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26912"/>
        <c:axId val="220398336"/>
      </c:barChart>
      <c:catAx>
        <c:axId val="2203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39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39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32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6-4A53-AD27-D3E6DD8F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55680"/>
        <c:axId val="220457216"/>
      </c:barChart>
      <c:catAx>
        <c:axId val="2204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4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5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45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8-4667-8494-187F7BB6970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B8-4667-8494-187F7BB69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53216"/>
        <c:axId val="220554752"/>
      </c:barChart>
      <c:catAx>
        <c:axId val="220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55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55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55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0-4108-9F35-9A65D21D1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87520"/>
        <c:axId val="220589056"/>
      </c:barChart>
      <c:catAx>
        <c:axId val="2205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5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58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58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8-4F9A-8361-BAA4F89A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09536"/>
        <c:axId val="220627712"/>
      </c:barChart>
      <c:catAx>
        <c:axId val="2206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62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60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8-4472-9FDD-6BF0EFFD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56384"/>
        <c:axId val="220657920"/>
      </c:barChart>
      <c:catAx>
        <c:axId val="2206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65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5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65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08-4917-AB33-B14D5D04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72992"/>
        <c:axId val="220778880"/>
      </c:barChart>
      <c:catAx>
        <c:axId val="2207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77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77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772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8-4C8A-B225-4E93917E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57408"/>
        <c:axId val="221058944"/>
      </c:barChart>
      <c:catAx>
        <c:axId val="2210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5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AE-41B4-9260-0E998853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95808"/>
        <c:axId val="221097344"/>
      </c:barChart>
      <c:catAx>
        <c:axId val="2210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9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9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C0-420F-ABAD-8260B9007A2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C0-420F-ABAD-8260B9007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40096"/>
        <c:axId val="221141632"/>
      </c:barChart>
      <c:catAx>
        <c:axId val="2211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1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1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14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5-4D8B-907A-34E75557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66208"/>
        <c:axId val="221180288"/>
      </c:barChart>
      <c:catAx>
        <c:axId val="2211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1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18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16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FD-4D66-83B3-CF773D93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23936"/>
        <c:axId val="220825472"/>
      </c:barChart>
      <c:catAx>
        <c:axId val="2208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8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82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8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2-ков'!$A$786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2-ков'!$B$785:$N$785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2-ков'!$B$786:$N$786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7C7-8A72-931F50BD5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45952"/>
        <c:axId val="220847488"/>
      </c:barChart>
      <c:catAx>
        <c:axId val="2208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8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84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84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7F-4B8C-A9E6-D6CDE16FB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66272"/>
        <c:axId val="220968064"/>
      </c:barChart>
      <c:catAx>
        <c:axId val="2209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9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96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96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CC-4C31-A296-10DCADD4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13504"/>
        <c:axId val="221015040"/>
      </c:barChart>
      <c:catAx>
        <c:axId val="2210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1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1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13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8-4556-9F43-5D20733E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39616"/>
        <c:axId val="221049600"/>
      </c:barChart>
      <c:catAx>
        <c:axId val="2210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4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03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6-44B2-B1EB-E4C3D61FE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17536"/>
        <c:axId val="221219072"/>
      </c:barChart>
      <c:catAx>
        <c:axId val="22121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21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1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21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7-409E-802A-0721AB1DBC2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E7-409E-802A-0721AB1D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59136"/>
        <c:axId val="221660672"/>
      </c:barChart>
      <c:catAx>
        <c:axId val="2216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66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66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65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8-4441-8708-5E3093C5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81152"/>
        <c:axId val="221682688"/>
      </c:barChart>
      <c:catAx>
        <c:axId val="2216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68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68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68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D-4478-8876-9849A01B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83680"/>
        <c:axId val="221385472"/>
      </c:barChart>
      <c:catAx>
        <c:axId val="2213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3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38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38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D-472E-AE71-A428FB59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22336"/>
        <c:axId val="221423872"/>
      </c:barChart>
      <c:catAx>
        <c:axId val="2214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42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42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42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6-47B3-8FC3-9262FCD2C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73408"/>
        <c:axId val="221479296"/>
      </c:barChart>
      <c:catAx>
        <c:axId val="2214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4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47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473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8-4276-80F0-9BF5DFAC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03872"/>
        <c:axId val="221505408"/>
      </c:barChart>
      <c:catAx>
        <c:axId val="221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5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505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50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9-4B71-B530-A9684BAE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95520"/>
        <c:axId val="221597056"/>
      </c:barChart>
      <c:catAx>
        <c:axId val="2215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5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597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59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3-47DA-8F45-C96626F5249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23-47DA-8F45-C96626F52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13536"/>
        <c:axId val="221715072"/>
      </c:barChart>
      <c:catAx>
        <c:axId val="2217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7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71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7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3C-45FC-803F-871D2681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35552"/>
        <c:axId val="221766016"/>
      </c:barChart>
      <c:catAx>
        <c:axId val="221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76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766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7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C1-457A-8208-90E97652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86496"/>
        <c:axId val="221788032"/>
      </c:barChart>
      <c:catAx>
        <c:axId val="2217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78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78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78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2-ков'!$B$811:$N$811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2-ков'!$B$812:$N$812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5-42A1-A96B-1F608D81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24896"/>
        <c:axId val="221826432"/>
      </c:barChart>
      <c:catAx>
        <c:axId val="2218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82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82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82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6-48AF-AE29-6C20208B2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24736"/>
        <c:axId val="221934720"/>
      </c:barChart>
      <c:catAx>
        <c:axId val="221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9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934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192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9-4043-84CA-DF120049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38208"/>
        <c:axId val="222239744"/>
      </c:barChart>
      <c:catAx>
        <c:axId val="2222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23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38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1-4FD8-BDD4-1BA2CCFB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52032"/>
        <c:axId val="222270208"/>
      </c:barChart>
      <c:catAx>
        <c:axId val="2222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27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5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1-4728-B8F8-59FF3D4BD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94784"/>
        <c:axId val="222296320"/>
      </c:barChart>
      <c:catAx>
        <c:axId val="2222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9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29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E-4E22-80C4-A89BBD8A10E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FE-4E22-80C4-A89BBD8A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19584"/>
        <c:axId val="222021120"/>
      </c:barChart>
      <c:catAx>
        <c:axId val="2220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02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01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E-4F8B-B516-253D4817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11232"/>
        <c:axId val="222112768"/>
      </c:barChart>
      <c:catAx>
        <c:axId val="2221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1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11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11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5-40FE-9BE4-89585CBD3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49632"/>
        <c:axId val="222151424"/>
      </c:barChart>
      <c:catAx>
        <c:axId val="2221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15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15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14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8E-4E18-8E63-540978635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04672"/>
        <c:axId val="222206208"/>
      </c:barChart>
      <c:catAx>
        <c:axId val="2222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0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20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6-409E-81C3-0E602750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231168"/>
        <c:axId val="222568832"/>
      </c:barChart>
      <c:catAx>
        <c:axId val="2222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5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56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23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42-4EDE-B9B6-CA665E4E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97504"/>
        <c:axId val="222599040"/>
      </c:barChart>
      <c:catAx>
        <c:axId val="2225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5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59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59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01-412E-B20D-8ACDCB07A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23616"/>
        <c:axId val="222625152"/>
      </c:barChart>
      <c:catAx>
        <c:axId val="2226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62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2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62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A-463D-AE0A-FB188C051C9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1A-463D-AE0A-FB188C05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67904"/>
        <c:axId val="222669440"/>
      </c:barChart>
      <c:catAx>
        <c:axId val="2226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66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6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66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9-4FED-8D41-CAF685083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90912"/>
        <c:axId val="222400896"/>
      </c:barChart>
      <c:catAx>
        <c:axId val="2223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4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0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39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69-49D5-9759-92DFDDCB9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13184"/>
        <c:axId val="222414720"/>
      </c:barChart>
      <c:catAx>
        <c:axId val="2224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4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14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41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2-ков'!$B$837:$N$837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2-ков'!$B$838:$N$838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0-4E37-974D-2A29F0F3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72064"/>
        <c:axId val="222473600"/>
      </c:barChart>
      <c:catAx>
        <c:axId val="2224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4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73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4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0-46E6-A86C-95ACC394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85888"/>
        <c:axId val="222704768"/>
      </c:barChart>
      <c:catAx>
        <c:axId val="2224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0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48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92-4159-8825-C7DA2385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29728"/>
        <c:axId val="222731264"/>
      </c:barChart>
      <c:catAx>
        <c:axId val="22272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3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3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297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25-4E57-B8B7-3680AC1D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34368"/>
        <c:axId val="223040256"/>
      </c:barChart>
      <c:catAx>
        <c:axId val="2230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0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4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03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E-4FAA-BA61-5901954E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52544"/>
        <c:axId val="223054080"/>
      </c:barChart>
      <c:catAx>
        <c:axId val="2230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05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5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05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1B-4F17-8295-27B8D88933B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1B-4F17-8295-27B8D889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17312"/>
        <c:axId val="223118848"/>
      </c:barChart>
      <c:catAx>
        <c:axId val="2231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1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118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11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50-4E9E-9823-66B80DC6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58400"/>
        <c:axId val="222759936"/>
      </c:barChart>
      <c:catAx>
        <c:axId val="2227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59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5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3-44C6-A30F-05835C5B2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68128"/>
        <c:axId val="222798592"/>
      </c:barChart>
      <c:catAx>
        <c:axId val="2227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9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98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76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29-46B9-AA4C-61C2243D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62432"/>
        <c:axId val="222963968"/>
      </c:barChart>
      <c:catAx>
        <c:axId val="2229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9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96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96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AA-4156-A54A-42008402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80736"/>
        <c:axId val="223003008"/>
      </c:barChart>
      <c:catAx>
        <c:axId val="2229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0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03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298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9D-4D1C-BA74-7947D383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62752"/>
        <c:axId val="223164288"/>
      </c:barChart>
      <c:catAx>
        <c:axId val="2231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16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16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16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1-48D8-A30C-B4F1F83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92960"/>
        <c:axId val="223194496"/>
      </c:barChart>
      <c:catAx>
        <c:axId val="2231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1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194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19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B7-4653-A10D-B997A5AD23A7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B7-4653-A10D-B997A5AD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37248"/>
        <c:axId val="223238784"/>
      </c:barChart>
      <c:catAx>
        <c:axId val="2232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23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23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23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E9-4A60-BBD3-4DD001A8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75648"/>
        <c:axId val="223347072"/>
      </c:barChart>
      <c:catAx>
        <c:axId val="22327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3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4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27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9-4E19-9F9A-AC468A3F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92128"/>
        <c:axId val="223393664"/>
      </c:barChart>
      <c:catAx>
        <c:axId val="2233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39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39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2-ков'!$A$864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2-ков'!$B$863:$N$863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2-ков'!$B$864:$N$864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F-424C-BB15-509ADCEC1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26432"/>
        <c:axId val="223427968"/>
      </c:barChart>
      <c:catAx>
        <c:axId val="2234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4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2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42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D-4823-B428-0474B033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60736"/>
        <c:axId val="223462528"/>
      </c:barChart>
      <c:catAx>
        <c:axId val="2234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46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6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46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1-485A-BDA2-EFE97C2B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61920"/>
        <c:axId val="223763456"/>
      </c:barChart>
      <c:catAx>
        <c:axId val="2237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7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6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761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97-4E1A-8946-E5D5E9E7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92128"/>
        <c:axId val="223793920"/>
      </c:barChart>
      <c:catAx>
        <c:axId val="2237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79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93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79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54-4759-86A2-68FC20A2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03104"/>
        <c:axId val="223504640"/>
      </c:barChart>
      <c:catAx>
        <c:axId val="2235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50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50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50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2-45D6-8D7E-73BD6DFFEA6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2-45D6-8D7E-73BD6DFF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39200"/>
        <c:axId val="223540736"/>
      </c:barChart>
      <c:catAx>
        <c:axId val="2235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5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54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53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04-4A24-AE67-2261D15CA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39040"/>
        <c:axId val="223640576"/>
      </c:barChart>
      <c:catAx>
        <c:axId val="2236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64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64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63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C-48B4-A5CA-B6D864320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69248"/>
        <c:axId val="223687424"/>
      </c:barChart>
      <c:catAx>
        <c:axId val="2236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68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68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66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51"/>
          <c:y val="3.3802978769665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15-470A-9D85-B890DE23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24288"/>
        <c:axId val="223725824"/>
      </c:barChart>
      <c:catAx>
        <c:axId val="2237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7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2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72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A-48A1-A148-26BC132FD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98240"/>
        <c:axId val="223912320"/>
      </c:barChart>
      <c:catAx>
        <c:axId val="2238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9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1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898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4-476E-90DA-E45C4CF7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36896"/>
        <c:axId val="223938432"/>
      </c:barChart>
      <c:catAx>
        <c:axId val="2239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9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3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93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01-4835-A808-924ED2D94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75296"/>
        <c:axId val="223976832"/>
      </c:barChart>
      <c:catAx>
        <c:axId val="2239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9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7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397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5-4FB4-B81E-D965EC328624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35-4FB4-B81E-D965EC32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81728"/>
        <c:axId val="224283264"/>
      </c:barChart>
      <c:catAx>
        <c:axId val="2242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28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8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28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5F-482B-A589-1629B67EB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03744"/>
        <c:axId val="224309632"/>
      </c:barChart>
      <c:catAx>
        <c:axId val="22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3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0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3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F-4BF8-9C84-0E6029FD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2544"/>
        <c:axId val="224094080"/>
      </c:barChart>
      <c:catAx>
        <c:axId val="2240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0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09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2-ков'!$A$890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2-ков'!$B$889:$N$889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2-ков'!$B$890:$N$890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9-4BAF-B277-3675F4938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26848"/>
        <c:axId val="224128384"/>
      </c:barChart>
      <c:catAx>
        <c:axId val="2241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12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2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12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3-ков'!$B$30:$T$30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3-ков'!$B$31:$T$31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8-4D01-AF9A-9921E926A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69344"/>
        <c:axId val="224179328"/>
      </c:barChart>
      <c:catAx>
        <c:axId val="2241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17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7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16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D9-4819-A93E-BFD0ED272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2096"/>
        <c:axId val="224213632"/>
      </c:barChart>
      <c:catAx>
        <c:axId val="224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2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1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2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B-449A-9A1D-EBD7B382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38208"/>
        <c:axId val="224248192"/>
      </c:barChart>
      <c:catAx>
        <c:axId val="2242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2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4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2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F-45BF-A891-AB5CE38A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17792"/>
        <c:axId val="240019328"/>
      </c:barChart>
      <c:catAx>
        <c:axId val="2400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01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1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01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0-4C8F-99B8-B7FA2ACE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35712"/>
        <c:axId val="240037248"/>
      </c:barChart>
      <c:catAx>
        <c:axId val="2400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03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3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03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87-4C82-AC1B-3CADD9B21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06912"/>
        <c:axId val="224412800"/>
      </c:barChart>
      <c:catAx>
        <c:axId val="2244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4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1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40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9-4F90-8F15-06AB98AB1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61952"/>
        <c:axId val="224463488"/>
      </c:barChart>
      <c:catAx>
        <c:axId val="2244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46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6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46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F-43C0-9BA0-DBE0871FB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83968"/>
        <c:axId val="224489856"/>
      </c:barChart>
      <c:catAx>
        <c:axId val="2244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4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8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4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4-4745-92A7-FE204FC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34912"/>
        <c:axId val="224536448"/>
      </c:barChart>
      <c:catAx>
        <c:axId val="2245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5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53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53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F-4475-888B-6E670BE2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65120"/>
        <c:axId val="224566656"/>
      </c:barChart>
      <c:catAx>
        <c:axId val="2245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56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456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74-4D14-9A79-0E013641A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1456"/>
        <c:axId val="240145536"/>
      </c:barChart>
      <c:catAx>
        <c:axId val="240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1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4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13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2-4DBF-AF87-AEC07302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78304"/>
        <c:axId val="240179840"/>
      </c:barChart>
      <c:catAx>
        <c:axId val="2401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1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7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017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4-465D-A328-ECD45958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21056"/>
        <c:axId val="242635136"/>
      </c:barChart>
      <c:catAx>
        <c:axId val="2426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6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63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62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3-4F27-882D-1B65FA6B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72000"/>
        <c:axId val="242673536"/>
      </c:barChart>
      <c:catAx>
        <c:axId val="2426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67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67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67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9-458B-998F-FE17B2EF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78624"/>
        <c:axId val="242380160"/>
      </c:barChart>
      <c:catAx>
        <c:axId val="2423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38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80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37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E-4B8D-8204-E0DB0402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11904"/>
        <c:axId val="220021888"/>
      </c:barChart>
      <c:catAx>
        <c:axId val="2200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0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2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01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0-461A-A915-20225D1E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54656"/>
        <c:axId val="220056192"/>
      </c:barChart>
      <c:catAx>
        <c:axId val="2200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0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5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005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C4-44D2-ADAC-2176AFE5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90688"/>
        <c:axId val="242700672"/>
      </c:barChart>
      <c:catAx>
        <c:axId val="2426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7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0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69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C-44BF-A6B2-154B8934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45728"/>
        <c:axId val="242747264"/>
      </c:barChart>
      <c:catAx>
        <c:axId val="2427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74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EA-4039-86AC-1B6C946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67744"/>
        <c:axId val="242769280"/>
      </c:barChart>
      <c:catAx>
        <c:axId val="242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7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69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76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31-4226-B879-6B5BB223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76416"/>
        <c:axId val="242877952"/>
      </c:barChart>
      <c:catAx>
        <c:axId val="24287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87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87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0-4A02-9F7D-B3628602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10720"/>
        <c:axId val="242912256"/>
      </c:barChart>
      <c:catAx>
        <c:axId val="2429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91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1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91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C-4803-A190-D1AEBF6F9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46048"/>
        <c:axId val="242947584"/>
      </c:barChart>
      <c:catAx>
        <c:axId val="2429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9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4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94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B-4DAC-9264-25464A94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92640"/>
        <c:axId val="242994176"/>
      </c:barChart>
      <c:catAx>
        <c:axId val="2429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99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99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299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54-4BEA-A666-DE5F1D9B7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10560"/>
        <c:axId val="243036928"/>
      </c:barChart>
      <c:catAx>
        <c:axId val="2430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0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3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0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CC-47C3-98F0-130114E6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61504"/>
        <c:axId val="243063040"/>
      </c:barChart>
      <c:catAx>
        <c:axId val="2430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06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6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06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5-40C4-BDB2-D59BA974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99904"/>
        <c:axId val="243101696"/>
      </c:barChart>
      <c:catAx>
        <c:axId val="2430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1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10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09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D-4976-9722-A7E509FE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34848"/>
        <c:axId val="243136384"/>
      </c:barChart>
      <c:catAx>
        <c:axId val="2431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13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13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49-4C4C-8BDC-CC8EF3B7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42880"/>
        <c:axId val="243244416"/>
      </c:barChart>
      <c:catAx>
        <c:axId val="2432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24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4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24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C-4DAD-AB7D-D216A93E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60800"/>
        <c:axId val="243270784"/>
      </c:barChart>
      <c:catAx>
        <c:axId val="2432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27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7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26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3-ков'!$A$31:$T$31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E6-4C5D-856C-563D8D6D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11744"/>
        <c:axId val="243313280"/>
      </c:barChart>
      <c:catAx>
        <c:axId val="2433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31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31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31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57-458D-A1F9-3AACC373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38176"/>
        <c:axId val="239944064"/>
      </c:barChart>
      <c:catAx>
        <c:axId val="2399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994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944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993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3-ков'!$A$57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3-ков'!$B$56:$T$56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3-ков'!$B$57:$T$57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89-4F00-A930-C2638B78A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63232"/>
        <c:axId val="243664768"/>
      </c:barChart>
      <c:catAx>
        <c:axId val="243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6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6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6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A-4BF0-9F10-4F34F6EF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89344"/>
        <c:axId val="243690880"/>
      </c:barChart>
      <c:catAx>
        <c:axId val="2436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9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8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3-ков'!$A$83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3-ков'!$B$82:$T$82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3-ков'!$B$83:$T$83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6-4347-820D-E5BC6FDC5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03168"/>
        <c:axId val="243737728"/>
      </c:barChart>
      <c:catAx>
        <c:axId val="2437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7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37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70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7C-4D15-BCC8-4624C875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74592"/>
        <c:axId val="243776128"/>
      </c:barChart>
      <c:catAx>
        <c:axId val="2437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77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7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77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3-ков'!$A$109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3-ков'!$B$108:$T$108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3-ков'!$B$109:$T$109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01-403E-A866-6054522C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04416"/>
        <c:axId val="243814400"/>
      </c:barChart>
      <c:catAx>
        <c:axId val="2438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8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1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80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A2-4AF9-9536-5906AF7A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59840"/>
        <c:axId val="243861376"/>
      </c:barChart>
      <c:catAx>
        <c:axId val="2438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86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6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85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3-ков'!$A$135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3-ков'!$B$134:$T$134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3-ков'!$B$135:$T$135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56-4539-9319-3C106D3C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85184"/>
        <c:axId val="243886720"/>
      </c:barChart>
      <c:catAx>
        <c:axId val="24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8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88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48-4338-8D01-9174AA9D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06816"/>
        <c:axId val="243474432"/>
      </c:barChart>
      <c:catAx>
        <c:axId val="2439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47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474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90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3-ков'!$A$161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3-ков'!$B$160:$T$160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3-ков'!$B$161:$T$161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DB-4404-A298-96F12EDC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86720"/>
        <c:axId val="243488256"/>
      </c:barChart>
      <c:catAx>
        <c:axId val="2434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48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488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48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B1-4616-A1C8-8461EAAF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37408"/>
        <c:axId val="243538944"/>
      </c:barChart>
      <c:catAx>
        <c:axId val="243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3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5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3-ков'!$A$187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3-ков'!$B$186:$T$186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3-ков'!$B$187:$T$187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38-4F15-948A-2F0B0D8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55328"/>
        <c:axId val="243585792"/>
      </c:barChart>
      <c:catAx>
        <c:axId val="2435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5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8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55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D3-4A84-B6C6-4E18164A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10368"/>
        <c:axId val="243611904"/>
      </c:barChart>
      <c:catAx>
        <c:axId val="2436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61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1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3-ков'!$A$213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3-ков'!$B$212:$T$212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3-ков'!$B$213:$T$213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4-41C0-A1F1-81F670C47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36480"/>
        <c:axId val="244256768"/>
      </c:barChart>
      <c:catAx>
        <c:axId val="2436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2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5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63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12-487E-9DD7-AC8CA86E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76608"/>
        <c:axId val="244282496"/>
      </c:barChart>
      <c:catAx>
        <c:axId val="2442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28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8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27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3-ков'!$A$239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3-ков'!$B$238:$T$238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3-ков'!$B$239:$T$239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DC-4F06-A841-37FBEC91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27552"/>
        <c:axId val="244329088"/>
      </c:barChart>
      <c:catAx>
        <c:axId val="2443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32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2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32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F6-4366-820C-B91BBA7C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53664"/>
        <c:axId val="244363648"/>
      </c:barChart>
      <c:catAx>
        <c:axId val="2443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3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6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35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3-ков'!$A$265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3-ков'!$B$264:$T$264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3-ков'!$B$265:$T$265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1-4224-ACC9-7840E366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08704"/>
        <c:axId val="244410240"/>
      </c:barChart>
      <c:catAx>
        <c:axId val="2444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4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41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40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72-429A-B0A8-AD4C9C2A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34816"/>
        <c:axId val="244436352"/>
      </c:barChart>
      <c:catAx>
        <c:axId val="2444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4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43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43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3-ков'!$A$291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3-ков'!$B$290:$T$290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3-ков'!$B$291:$T$291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6-4908-A8D6-B7A9CD64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81408"/>
        <c:axId val="244491392"/>
      </c:barChart>
      <c:catAx>
        <c:axId val="2444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49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49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48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5B-403F-8669-00EA30A4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65408"/>
        <c:axId val="244066944"/>
      </c:barChart>
      <c:catAx>
        <c:axId val="24406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06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6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06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3-ков'!$A$317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3-ков'!$B$316:$T$316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3-ков'!$B$317:$T$317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C-4E4F-804F-23074DA41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83328"/>
        <c:axId val="244101504"/>
      </c:barChart>
      <c:catAx>
        <c:axId val="2440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10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0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08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15B-BF1A-FB9BD37B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9104"/>
        <c:axId val="244000640"/>
      </c:barChart>
      <c:catAx>
        <c:axId val="2439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0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0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399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3-ков'!$A$343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3-ков'!$B$342:$T$342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3-ков'!$B$343:$T$343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32-48AF-9296-A81BBC53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29312"/>
        <c:axId val="244030848"/>
      </c:barChart>
      <c:catAx>
        <c:axId val="2440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0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3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02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B-441C-B0DF-197090962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88608"/>
        <c:axId val="244798592"/>
      </c:barChart>
      <c:catAx>
        <c:axId val="2447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9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98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8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3-ков'!$A$369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3-ков'!$B$368:$T$368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3-ков'!$B$369:$T$369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18-4665-A771-6F2465EC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31360"/>
        <c:axId val="244832896"/>
      </c:barChart>
      <c:catAx>
        <c:axId val="2448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83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3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83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4-43CC-B772-7B54A7F4D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23616"/>
        <c:axId val="244629504"/>
      </c:barChart>
      <c:catAx>
        <c:axId val="2446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62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2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62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3-ков'!$A$395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3-ков'!$B$394:$T$394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3-ков'!$B$395:$T$395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0-4882-99D5-9C8E53A3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27808"/>
        <c:axId val="244729344"/>
      </c:barChart>
      <c:catAx>
        <c:axId val="2447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2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2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A-4BFE-A1F3-83E8A4A67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58016"/>
        <c:axId val="244759552"/>
      </c:barChart>
      <c:catAx>
        <c:axId val="2447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5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5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3-ков'!$A$421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3-ков'!$B$420:$T$420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3-ков'!$B$421:$T$421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78-4C5C-9051-199DFC3E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71840"/>
        <c:axId val="244679424"/>
      </c:barChart>
      <c:catAx>
        <c:axId val="2447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67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E-4261-8240-4BC68FC1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04000"/>
        <c:axId val="244705536"/>
      </c:barChart>
      <c:catAx>
        <c:axId val="2447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0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70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3-ков'!$A$447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3-ков'!$B$446:$T$446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3-ков'!$B$447:$T$447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1B-477F-9E1D-59D9C19D7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07872"/>
        <c:axId val="237817856"/>
      </c:barChart>
      <c:catAx>
        <c:axId val="2378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1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0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C-438C-96EA-C256D813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8336"/>
        <c:axId val="237839872"/>
      </c:barChart>
      <c:catAx>
        <c:axId val="2378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3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39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3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3-ков'!$A$473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3-ков'!$B$472:$T$472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3-ков'!$B$473:$T$473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6F-4164-9C7A-16F95949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64448"/>
        <c:axId val="237865984"/>
      </c:barChart>
      <c:catAx>
        <c:axId val="2378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6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6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5-4C5D-A657-9E7EF73E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94656"/>
        <c:axId val="245519104"/>
      </c:barChart>
      <c:catAx>
        <c:axId val="2378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5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1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3789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3-ков'!$A$499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3-ков'!$B$498:$T$498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3-ков'!$B$499:$T$499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7-4AF4-8F53-475276BB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47776"/>
        <c:axId val="245549312"/>
      </c:barChart>
      <c:catAx>
        <c:axId val="2455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5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54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09-475E-93D4-D7A7C445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70784"/>
        <c:axId val="245280768"/>
      </c:barChart>
      <c:catAx>
        <c:axId val="2452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28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28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27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3-ков'!$A$525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3-ков'!$B$524:$T$524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3-ков'!$B$525:$T$525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11-450A-B87C-CB6C95B4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01248"/>
        <c:axId val="245302784"/>
      </c:barChart>
      <c:catAx>
        <c:axId val="24530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0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0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0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5F-4735-A9F7-92ED46EE5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35552"/>
        <c:axId val="245337088"/>
      </c:barChart>
      <c:catAx>
        <c:axId val="2453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3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3-ков'!$A$551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3-ков'!$B$550:$T$550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3-ков'!$B$551:$T$551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04-4759-A1B4-38049059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65760"/>
        <c:axId val="245457664"/>
      </c:barChart>
      <c:catAx>
        <c:axId val="2453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4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5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6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9-4090-987D-B1909707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74048"/>
        <c:axId val="245475584"/>
      </c:barChart>
      <c:catAx>
        <c:axId val="2454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47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7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47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3-ков'!$A$577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3-ков'!$B$576:$T$576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3-ков'!$B$577:$T$577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C-4ECA-B3A6-634598567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89568"/>
        <c:axId val="245395456"/>
      </c:barChart>
      <c:catAx>
        <c:axId val="2453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9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38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B2-487E-8C4A-026AA8B02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24128"/>
        <c:axId val="245425664"/>
      </c:barChart>
      <c:catAx>
        <c:axId val="2454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4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25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42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3-ков'!$A$603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3-ков'!$B$602:$T$602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3-ков'!$B$603:$T$603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B-41B5-B3AF-19B8EADF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95008"/>
        <c:axId val="245996544"/>
      </c:barChart>
      <c:catAx>
        <c:axId val="2459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9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9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99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D8-47AD-AC20-70B28FB7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12928"/>
        <c:axId val="246031104"/>
      </c:barChart>
      <c:catAx>
        <c:axId val="24601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03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3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01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3-ков'!$A$629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3-ков'!$B$628:$T$628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3-ков'!$B$629:$T$629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0-4FFC-BDC1-6598F602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55680"/>
        <c:axId val="246057216"/>
      </c:barChart>
      <c:catAx>
        <c:axId val="2460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0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5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05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D7-4781-A19E-74E49D5E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00864"/>
        <c:axId val="245710848"/>
      </c:barChart>
      <c:catAx>
        <c:axId val="2457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71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1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70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3-ков'!$A$655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3-ков'!$B$654:$T$654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3-ков'!$B$655:$T$655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C-414D-A0DF-7959B135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39520"/>
        <c:axId val="245741056"/>
      </c:barChart>
      <c:catAx>
        <c:axId val="2457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7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41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573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9-4E6F-A5D3-5A642A52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71840"/>
        <c:axId val="246373376"/>
      </c:barChart>
      <c:catAx>
        <c:axId val="2463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3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7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3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3-ков'!$B$680:$T$680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3-ков'!$B$681:$T$681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8-4918-B555-2B32AF9FF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89760"/>
        <c:axId val="246416128"/>
      </c:barChart>
      <c:catAx>
        <c:axId val="2463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4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41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38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C0-49BA-82E7-505A2E944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44800"/>
        <c:axId val="246446336"/>
      </c:barChart>
      <c:catAx>
        <c:axId val="2464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4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44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4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3-ков'!$A$707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3-ков'!$B$706:$T$706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3-ков'!$B$707:$T$707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2-4F31-BAFF-9E7175C8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95488"/>
        <c:axId val="246505472"/>
      </c:barChart>
      <c:catAx>
        <c:axId val="2464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5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50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49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20-4D28-8F5E-56F1CBA6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34144"/>
        <c:axId val="246535680"/>
      </c:barChart>
      <c:catAx>
        <c:axId val="2465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53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535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53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3-ков'!$A$733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3-ков'!$B$732:$T$732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3-ков'!$B$733:$T$733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BA-4B3B-A9B9-6E5D842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13792"/>
        <c:axId val="246115328"/>
      </c:barChart>
      <c:catAx>
        <c:axId val="2461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1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11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11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F-4881-9667-49E7FB3B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31712"/>
        <c:axId val="246153984"/>
      </c:barChart>
      <c:catAx>
        <c:axId val="2461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1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15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13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3-ков'!$A$760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3-ков'!$B$759:$T$759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3-ков'!$B$760:$T$760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8-4E2E-BA9F-5A4FC8A5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82656"/>
        <c:axId val="246184192"/>
      </c:barChart>
      <c:catAx>
        <c:axId val="2461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18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1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18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78-445E-9CCC-44F0E36C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12864"/>
        <c:axId val="246226944"/>
      </c:barChart>
      <c:catAx>
        <c:axId val="2462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2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22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21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3-ков'!$A$786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3-ков'!$B$785:$T$785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3-ков'!$B$786:$T$786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7-4C2F-86FC-69965C0D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59712"/>
        <c:axId val="246261248"/>
      </c:barChart>
      <c:catAx>
        <c:axId val="2462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2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2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25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E-4B2E-A56A-842D4497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85216"/>
        <c:axId val="246263168"/>
      </c:barChart>
      <c:catAx>
        <c:axId val="2445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26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26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458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3-ков'!$A$812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3-ков'!$B$811:$T$811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3-ков'!$B$812:$T$812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A-4656-8F07-ADC14AE6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63584"/>
        <c:axId val="246977664"/>
      </c:barChart>
      <c:catAx>
        <c:axId val="2469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9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7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96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8-47F0-93C6-99137600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84160"/>
        <c:axId val="247085696"/>
      </c:barChart>
      <c:catAx>
        <c:axId val="2470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0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8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08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3-ков'!$A$838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3-ков'!$B$837:$T$837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3-ков'!$B$838:$T$838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05-434E-859F-8A50692A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22560"/>
        <c:axId val="247128448"/>
      </c:barChart>
      <c:catAx>
        <c:axId val="2471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1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28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12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EB-4712-891A-48CB1F32A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34240"/>
        <c:axId val="247035776"/>
      </c:barChart>
      <c:catAx>
        <c:axId val="2470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03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3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0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3-ков'!$A$864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3-ков'!$B$863:$T$863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3-ков'!$B$864:$T$864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F-4ACA-9171-3C0B6F99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56256"/>
        <c:axId val="247057792"/>
      </c:barChart>
      <c:catAx>
        <c:axId val="2470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05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5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05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9C-4297-94D6-A4DB6193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72480"/>
        <c:axId val="247174272"/>
      </c:barChart>
      <c:catAx>
        <c:axId val="2471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1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7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17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392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3-ков'!$A$890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3-ков'!$B$889:$T$889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3-ков'!$B$890:$T$890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60-4154-B737-644524FEA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82752"/>
        <c:axId val="246684288"/>
      </c:barChart>
      <c:catAx>
        <c:axId val="2466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68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8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668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Детализированный рейтинг УУД в </a:t>
            </a:r>
            <a:r>
              <a:rPr lang="en-US"/>
              <a:t>4</a:t>
            </a:r>
            <a:r>
              <a:rPr lang="ru-RU"/>
              <a:t> классе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48089912253977E-2"/>
          <c:y val="0.10557717250324265"/>
          <c:w val="0.93520873646590164"/>
          <c:h val="0.393209555031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'рейтинг УУД 4 кл.'!$A$27</c:f>
              <c:strCache>
                <c:ptCount val="1"/>
                <c:pt idx="0">
                  <c:v>Детализированный рейтинг УУД в 3 классе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2D-4C3A-8DFE-1F3D4D6BF01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2D-4C3A-8DFE-1F3D4D6BF01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2D-4C3A-8DFE-1F3D4D6BF01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2D-4C3A-8DFE-1F3D4D6BF01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42D-4C3A-8DFE-1F3D4D6BF01E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42D-4C3A-8DFE-1F3D4D6BF01E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42D-4C3A-8DFE-1F3D4D6BF01E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42D-4C3A-8DFE-1F3D4D6BF01E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42D-4C3A-8DFE-1F3D4D6BF01E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42D-4C3A-8DFE-1F3D4D6BF01E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42D-4C3A-8DFE-1F3D4D6BF01E}"/>
              </c:ext>
            </c:extLst>
          </c:dPt>
          <c:dPt>
            <c:idx val="11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42D-4C3A-8DFE-1F3D4D6BF01E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42D-4C3A-8DFE-1F3D4D6BF01E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42D-4C3A-8DFE-1F3D4D6BF01E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42D-4C3A-8DFE-1F3D4D6BF01E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42D-4C3A-8DFE-1F3D4D6BF01E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42D-4C3A-8DFE-1F3D4D6BF01E}"/>
              </c:ext>
            </c:extLst>
          </c:dPt>
          <c:dPt>
            <c:idx val="1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42D-4C3A-8DFE-1F3D4D6BF01E}"/>
              </c:ext>
            </c:extLst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42D-4C3A-8DFE-1F3D4D6BF01E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'рейтинг УУД 4 кл.'!$B$25:$T$26</c:f>
              <c:multiLvlStrCache>
                <c:ptCount val="19"/>
                <c:lvl>
                  <c:pt idx="0">
                    <c:v>Планирование</c:v>
                  </c:pt>
                  <c:pt idx="1">
                    <c:v>Оценка</c:v>
                  </c:pt>
                  <c:pt idx="2">
                    <c:v>Контроль</c:v>
                  </c:pt>
                  <c:pt idx="3">
                    <c:v>Коррекция</c:v>
                  </c:pt>
                  <c:pt idx="4">
                    <c:v>Границы</c:v>
                  </c:pt>
                  <c:pt idx="5">
                    <c:v>Анализ</c:v>
                  </c:pt>
                  <c:pt idx="6">
                    <c:v>Синтез</c:v>
                  </c:pt>
                  <c:pt idx="7">
                    <c:v>Сравнение</c:v>
                  </c:pt>
                  <c:pt idx="8">
                    <c:v>Классификация</c:v>
                  </c:pt>
                  <c:pt idx="9">
                    <c:v>Обобщение</c:v>
                  </c:pt>
                  <c:pt idx="10">
                    <c:v>Причинно-следственные связи</c:v>
                  </c:pt>
                  <c:pt idx="11">
                    <c:v>Аналогия</c:v>
                  </c:pt>
                  <c:pt idx="12">
                    <c:v>Отнесение к понятию</c:v>
                  </c:pt>
                  <c:pt idx="13">
                    <c:v>Диаграммы и таблицы</c:v>
                  </c:pt>
                  <c:pt idx="14">
                    <c:v>Умозаключения</c:v>
                  </c:pt>
                  <c:pt idx="15">
                    <c:v>Речевое высказывание</c:v>
                  </c:pt>
                  <c:pt idx="16">
                    <c:v>Точка зрения</c:v>
                  </c:pt>
                  <c:pt idx="17">
                    <c:v>Вопросы</c:v>
                  </c:pt>
                  <c:pt idx="18">
                    <c:v>Объединение информации</c:v>
                  </c:pt>
                </c:lvl>
                <c:lvl>
                  <c:pt idx="0">
                    <c:v>Регулятивные УУД</c:v>
                  </c:pt>
                  <c:pt idx="5">
                    <c:v>Познавательные УУД</c:v>
                  </c:pt>
                  <c:pt idx="15">
                    <c:v>Коммуникативные УУД</c:v>
                  </c:pt>
                </c:lvl>
              </c:multiLvlStrCache>
            </c:multiLvlStrRef>
          </c:cat>
          <c:val>
            <c:numRef>
              <c:f>'рейтинг УУД 4 кл.'!$B$27:$T$27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F42D-4C3A-8DFE-1F3D4D6B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47544064"/>
        <c:axId val="247549952"/>
      </c:barChart>
      <c:catAx>
        <c:axId val="2475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54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5499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475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35433070866141736" l="0.11811023622047249" r="0.11811023622047249" t="0.35433070866141736" header="0.31496062992126073" footer="0.31496062992126073"/>
    <c:pageSetup paperSize="9" orientation="landscape" horizontalDpi="-3"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Обобщенный рейтинг УУД в </a:t>
            </a:r>
            <a:r>
              <a:rPr lang="en-US"/>
              <a:t>4 </a:t>
            </a:r>
            <a:r>
              <a:rPr lang="ru-RU"/>
              <a:t>классе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10310048453251E-2"/>
          <c:y val="0.20922134733158354"/>
          <c:w val="0.91958702836563966"/>
          <c:h val="0.58403923193811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 4 кл.'!$A$4</c:f>
              <c:strCache>
                <c:ptCount val="1"/>
                <c:pt idx="0">
                  <c:v>Обобщенный рейтинг УУД в классе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64-426A-9009-1E1C08083302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64-426A-9009-1E1C0808330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64-426A-9009-1E1C08083302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'рейтинг УУД 4 кл.'!$B$3:$J$3</c:f>
              <c:strCache>
                <c:ptCount val="7"/>
                <c:pt idx="0">
                  <c:v>Регулятивные УУД</c:v>
                </c:pt>
                <c:pt idx="3">
                  <c:v>Познавательные УУД</c:v>
                </c:pt>
                <c:pt idx="6">
                  <c:v>Коммуникативные УУД</c:v>
                </c:pt>
              </c:strCache>
            </c:strRef>
          </c:cat>
          <c:val>
            <c:numRef>
              <c:f>'рейтинг УУД 4 кл.'!$B$4:$J$4</c:f>
              <c:numCache>
                <c:formatCode>0.0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64-426A-9009-1E1C0808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47585024"/>
        <c:axId val="247590912"/>
      </c:barChart>
      <c:catAx>
        <c:axId val="2475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47590912"/>
        <c:crosses val="autoZero"/>
        <c:auto val="1"/>
        <c:lblAlgn val="ctr"/>
        <c:lblOffset val="100"/>
        <c:noMultiLvlLbl val="0"/>
      </c:catAx>
      <c:valAx>
        <c:axId val="24759091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4758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Calibri"/>
              </a:rPr>
              <a:t>Обобщенный прогресс в развитии УУД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Calibri"/>
              </a:rPr>
              <a:t> в целом по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4</a:t>
            </a:r>
            <a:r>
              <a:rPr lang="ru-RU" sz="1200" b="1" i="0" u="none" strike="noStrike" baseline="0">
                <a:solidFill>
                  <a:srgbClr val="000000"/>
                </a:solidFill>
                <a:latin typeface="Calibri"/>
              </a:rPr>
              <a:t> классу.</a:t>
            </a:r>
          </a:p>
        </c:rich>
      </c:tx>
      <c:layout>
        <c:manualLayout>
          <c:xMode val="edge"/>
          <c:yMode val="edge"/>
          <c:x val="0.29508736898083893"/>
          <c:y val="1.548434352682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69133515173419E-2"/>
          <c:y val="0.1868725868725869"/>
          <c:w val="0.83252040553754314"/>
          <c:h val="0.68416137172042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'прогресс в 4 классе'!$A$4</c:f>
              <c:strCache>
                <c:ptCount val="1"/>
                <c:pt idx="0">
                  <c:v>Блоки умений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'прогресс в 4 классе'!$B$4:$I$4</c:f>
              <c:numCache>
                <c:formatCode>General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8-42E4-9561-867834306F51}"/>
            </c:ext>
          </c:extLst>
        </c:ser>
        <c:ser>
          <c:idx val="1"/>
          <c:order val="1"/>
          <c:tx>
            <c:strRef>
              <c:f>'прогресс в 4 классе'!$A$5</c:f>
              <c:strCache>
                <c:ptCount val="1"/>
                <c:pt idx="0">
                  <c:v>Прогресс типа 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'прогресс в 4 классе'!$B$5:$I$5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8-42E4-9561-867834306F51}"/>
            </c:ext>
          </c:extLst>
        </c:ser>
        <c:ser>
          <c:idx val="2"/>
          <c:order val="2"/>
          <c:tx>
            <c:strRef>
              <c:f>'прогресс в 4 классе'!$A$6</c:f>
              <c:strCache>
                <c:ptCount val="1"/>
                <c:pt idx="0">
                  <c:v>Прогресс типа 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'прогресс в 4 классе'!$B$6:$I$6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D8-42E4-9561-867834306F51}"/>
            </c:ext>
          </c:extLst>
        </c:ser>
        <c:ser>
          <c:idx val="3"/>
          <c:order val="3"/>
          <c:tx>
            <c:strRef>
              <c:f>'прогресс в 4 классе'!$A$7</c:f>
              <c:strCache>
                <c:ptCount val="1"/>
                <c:pt idx="0">
                  <c:v>Прогресс типа С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'прогресс в 4 классе'!$B$7:$I$7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D8-42E4-9561-867834306F51}"/>
            </c:ext>
          </c:extLst>
        </c:ser>
        <c:ser>
          <c:idx val="4"/>
          <c:order val="4"/>
          <c:tx>
            <c:strRef>
              <c:f>'прогресс в 4 классе'!$A$8</c:f>
              <c:strCache>
                <c:ptCount val="1"/>
                <c:pt idx="0">
                  <c:v>Прогреес типа D</c:v>
                </c:pt>
              </c:strCache>
            </c:strRef>
          </c:tx>
          <c:invertIfNegative val="0"/>
          <c:val>
            <c:numRef>
              <c:f>'прогресс в 4 классе'!$B$8:$I$8</c:f>
              <c:numCache>
                <c:formatCode>0%</c:formatCode>
                <c:ptCount val="8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D8-42E4-9561-86783430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48142848"/>
        <c:axId val="248148736"/>
      </c:barChart>
      <c:catAx>
        <c:axId val="2481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48148736"/>
        <c:crosses val="autoZero"/>
        <c:auto val="1"/>
        <c:lblAlgn val="ctr"/>
        <c:lblOffset val="100"/>
        <c:noMultiLvlLbl val="0"/>
      </c:catAx>
      <c:valAx>
        <c:axId val="24814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8142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921678417648748"/>
          <c:y val="0.37209424403344932"/>
          <c:w val="0.15086627897003071"/>
          <c:h val="0.467258743819813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Прогресс в развитии УУД по отдельным умениям в целом по </a:t>
            </a:r>
            <a:r>
              <a:rPr lang="en-US"/>
              <a:t>4</a:t>
            </a:r>
            <a:r>
              <a:rPr lang="ru-RU"/>
              <a:t> классу. </a:t>
            </a:r>
          </a:p>
        </c:rich>
      </c:tx>
      <c:layout>
        <c:manualLayout>
          <c:xMode val="edge"/>
          <c:yMode val="edge"/>
          <c:x val="0.19980181502735886"/>
          <c:y val="2.6001420410684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48882153751596E-2"/>
          <c:y val="0.302499417214528"/>
          <c:w val="0.96795111784624843"/>
          <c:h val="0.34280396880091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'прогресс в 4 классе'!$A$27</c:f>
              <c:strCache>
                <c:ptCount val="1"/>
                <c:pt idx="0">
                  <c:v>% детей, имеющих группу прогресса А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4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4 классе'!$B$27:$N$27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97-47AE-B9FD-A9E54B8356AD}"/>
            </c:ext>
          </c:extLst>
        </c:ser>
        <c:ser>
          <c:idx val="1"/>
          <c:order val="1"/>
          <c:tx>
            <c:strRef>
              <c:f>'прогресс в 4 классе'!$A$28</c:f>
              <c:strCache>
                <c:ptCount val="1"/>
                <c:pt idx="0">
                  <c:v>% детей, имеющих группу прогресса B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4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4 классе'!$B$28:$N$28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97-47AE-B9FD-A9E54B8356AD}"/>
            </c:ext>
          </c:extLst>
        </c:ser>
        <c:ser>
          <c:idx val="2"/>
          <c:order val="2"/>
          <c:tx>
            <c:strRef>
              <c:f>'прогресс в 4 классе'!$A$29</c:f>
              <c:strCache>
                <c:ptCount val="1"/>
                <c:pt idx="0">
                  <c:v>% детей, имеющих группу прогресса C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4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4 классе'!$B$29:$N$29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97-47AE-B9FD-A9E54B8356AD}"/>
            </c:ext>
          </c:extLst>
        </c:ser>
        <c:ser>
          <c:idx val="3"/>
          <c:order val="3"/>
          <c:tx>
            <c:strRef>
              <c:f>'прогресс в 4 классе'!$A$30</c:f>
              <c:strCache>
                <c:ptCount val="1"/>
                <c:pt idx="0">
                  <c:v>% детей, имеющих группу прогресса D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'прогресс в 4 классе'!$B$26:$N$26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Констроль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Обобщение</c:v>
                </c:pt>
                <c:pt idx="8">
                  <c:v>Причинно-следственные связи</c:v>
                </c:pt>
                <c:pt idx="9">
                  <c:v>Анология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'прогресс в 4 классе'!$B$30:$N$30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97-47AE-B9FD-A9E54B835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48203520"/>
        <c:axId val="248213504"/>
      </c:barChart>
      <c:catAx>
        <c:axId val="2482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48213504"/>
        <c:crosses val="autoZero"/>
        <c:auto val="1"/>
        <c:lblAlgn val="ctr"/>
        <c:lblOffset val="100"/>
        <c:noMultiLvlLbl val="0"/>
      </c:catAx>
      <c:valAx>
        <c:axId val="248213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8203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894067796610192"/>
          <c:y val="0.10117647058823559"/>
          <c:w val="0.42055084745762755"/>
          <c:h val="0.188235294117647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4803149606299313" l="0.15748031496063014" r="0.15748031496063014" t="0.74803149606299313" header="0.31496062992126073" footer="0.31496062992126073"/>
    <c:pageSetup orientation="landscape"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4-ков'!$B$4:$T$4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4-ков'!$B$5:$T$5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E-4393-93FD-BA65C5BC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03168"/>
        <c:axId val="248904704"/>
      </c:barChart>
      <c:catAx>
        <c:axId val="2489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9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0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90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5-4D69-B69E-41BA5BB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78432"/>
        <c:axId val="248992512"/>
      </c:barChart>
      <c:catAx>
        <c:axId val="2489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9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992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97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2-ков'!$B$56:$N$56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2-ков'!$B$57:$N$57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4-4A80-8F05-DA99A066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07200"/>
        <c:axId val="249108736"/>
      </c:barChart>
      <c:catAx>
        <c:axId val="249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1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0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10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2-ков'!$B$82:$N$82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2-ков'!$B$83:$N$83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33-4BAF-89B4-8B7D2D9D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29216"/>
        <c:axId val="249159680"/>
      </c:barChart>
      <c:catAx>
        <c:axId val="2491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1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5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12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2-ков'!$A$109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2-ков'!$B$108:$N$108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2-ков'!$B$109:$N$109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FE-4F0F-87A9-D5946EA20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76064"/>
        <c:axId val="249177600"/>
      </c:barChart>
      <c:catAx>
        <c:axId val="2491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1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7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17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2-ков'!$B$134:$N$134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2-ков'!$B$135:$N$135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1-4FEB-B5D5-5732A112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14464"/>
        <c:axId val="249216000"/>
      </c:barChart>
      <c:catAx>
        <c:axId val="2492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21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16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21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2-ков'!$B$160:$N$160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2-ков'!$B$161:$N$161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1-4B45-B76B-ADD80B5CC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28288"/>
        <c:axId val="249258752"/>
      </c:barChart>
      <c:catAx>
        <c:axId val="2492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25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5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22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2-ков'!$A$187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2-ков'!$B$186:$N$186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2-ков'!$B$187:$N$187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9-4599-927E-4542F15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95616"/>
        <c:axId val="249297152"/>
      </c:barChart>
      <c:catAx>
        <c:axId val="2492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29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9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29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2-ков'!$B$212:$N$212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2-ков'!$B$213:$N$213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1-4B12-8220-3F7A5C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13536"/>
        <c:axId val="249335808"/>
      </c:barChart>
      <c:catAx>
        <c:axId val="2493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3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3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2-ков'!$A$239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2-ков'!$B$238:$N$238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2-ков'!$B$239:$N$239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DE-4879-89C8-379AC642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60384"/>
        <c:axId val="249361920"/>
      </c:barChart>
      <c:catAx>
        <c:axId val="2493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3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61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36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2-ков'!$B$264:$N$264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2-ков'!$B$265:$N$265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54-4461-99FC-D24EAA74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81984"/>
        <c:axId val="248683520"/>
      </c:barChart>
      <c:catAx>
        <c:axId val="2486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6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8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68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2-ков'!$A$291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2-ков'!$B$290:$N$290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2-ков'!$B$291:$N$291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67-4625-9C2E-3EA0FBC2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12192"/>
        <c:axId val="248726272"/>
      </c:barChart>
      <c:catAx>
        <c:axId val="2487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7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726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71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2-ков'!$B$316:$N$316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2-ков'!$B$317:$N$317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6-4251-8098-42C437BF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67232"/>
        <c:axId val="248768768"/>
      </c:barChart>
      <c:catAx>
        <c:axId val="2487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76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876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2-ков'!$A$343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2-ков'!$B$342:$N$342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2-ков'!$B$343:$N$343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5-46BF-BEA6-8C5ED0DA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28928"/>
        <c:axId val="249671680"/>
      </c:barChart>
      <c:catAx>
        <c:axId val="2496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67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67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62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2-ков'!$A$369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2-ков'!$B$368:$N$368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2-ков'!$B$369:$N$369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AC-4689-B1B4-710CFA94C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96256"/>
        <c:axId val="249697792"/>
      </c:barChart>
      <c:catAx>
        <c:axId val="2496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6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69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69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2-ков'!$A$395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2-ков'!$B$394:$N$394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2-ков'!$B$395:$N$395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18-4FE6-B4CC-01E5A45E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30560"/>
        <c:axId val="249732096"/>
      </c:barChart>
      <c:catAx>
        <c:axId val="2497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73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32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73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2-ков'!$B$420:$N$420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2-ков'!$B$421:$N$421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AB-4D3B-8D8C-9E7CDE8D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48480"/>
        <c:axId val="249770752"/>
      </c:barChart>
      <c:catAx>
        <c:axId val="2497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7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7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74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2-ков'!$A$447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2-ков'!$B$446:$N$446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2-ков'!$B$447:$N$447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B9-4979-8DDD-0AC8836B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95328"/>
        <c:axId val="249796864"/>
      </c:barChart>
      <c:catAx>
        <c:axId val="2497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79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9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79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2-ков'!$A$473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2-ков'!$B$472:$N$472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2-ков'!$B$473:$N$473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6-401B-A7E2-E491D6F7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21440"/>
        <c:axId val="249393152"/>
      </c:barChart>
      <c:catAx>
        <c:axId val="2498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3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3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82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2-ков'!$A$499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2-ков'!$B$498:$N$498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2-ков'!$B$499:$N$499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B-43D8-9D07-BAB3C5EB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13632"/>
        <c:axId val="249415168"/>
      </c:barChart>
      <c:catAx>
        <c:axId val="2494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4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15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41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2-ков'!$A$525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2-ков'!$B$524:$N$524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2-ков'!$B$525:$N$525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1-4326-9009-0788BF6F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60224"/>
        <c:axId val="249461760"/>
      </c:barChart>
      <c:catAx>
        <c:axId val="2494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4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6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46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2-ков'!$B$550:$N$550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2-ков'!$B$551:$N$551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9-4B51-9A8B-C683B6A1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482240"/>
        <c:axId val="249500416"/>
      </c:barChart>
      <c:catAx>
        <c:axId val="249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50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0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48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2-ков'!$A$577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2-ков'!$B$576:$N$576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2-ков'!$B$577:$N$577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F6-4B61-AA09-681789DAD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7280"/>
        <c:axId val="249538816"/>
      </c:barChart>
      <c:catAx>
        <c:axId val="2495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53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3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53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2-ков'!$A$603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2-ков'!$B$602:$N$602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2-ков'!$B$603:$N$603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6-4F8B-8866-20908CE1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63392"/>
        <c:axId val="249593856"/>
      </c:barChart>
      <c:catAx>
        <c:axId val="249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5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56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2-ков'!$B$628:$N$628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2-ков'!$B$629:$N$629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1-456F-91F7-16F26C68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8432"/>
        <c:axId val="249619968"/>
      </c:barChart>
      <c:catAx>
        <c:axId val="2496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61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619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961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2-ков'!$B$654:$N$654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2-ков'!$B$655:$N$655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60-428E-9413-80815445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45952"/>
        <c:axId val="250047488"/>
      </c:barChart>
      <c:catAx>
        <c:axId val="2500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0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04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04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A-4D55-B89E-2BEE01C6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55680"/>
        <c:axId val="250077952"/>
      </c:barChart>
      <c:catAx>
        <c:axId val="2500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0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07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05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67-451E-A4D2-A4FAF43E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49984"/>
        <c:axId val="250251520"/>
      </c:barChart>
      <c:catAx>
        <c:axId val="2502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2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25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2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95-4A84-9A3A-B15D85014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68288"/>
        <c:axId val="250552704"/>
      </c:barChart>
      <c:catAx>
        <c:axId val="2502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5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5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2682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0-4D45-A7D0-A0D4A6936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77280"/>
        <c:axId val="250578816"/>
      </c:barChart>
      <c:catAx>
        <c:axId val="2505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57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7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57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95-48B7-ABC1-80E9E8B5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53536"/>
        <c:axId val="250355072"/>
      </c:barChart>
      <c:catAx>
        <c:axId val="2503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35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35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35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0-4CB6-BA83-DB1C6E522FD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C0-4CB6-BA83-DB1C6E52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93728"/>
        <c:axId val="250395264"/>
      </c:barChart>
      <c:catAx>
        <c:axId val="2503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39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39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39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4-46B9-B893-E5433A01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36224"/>
        <c:axId val="250438016"/>
      </c:barChart>
      <c:catAx>
        <c:axId val="2504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4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3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43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65-48E8-913E-D7735D4D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74880"/>
        <c:axId val="250476416"/>
      </c:barChart>
      <c:catAx>
        <c:axId val="2504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4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7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47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6-476C-9869-2334E35E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13280"/>
        <c:axId val="250514816"/>
      </c:barChart>
      <c:catAx>
        <c:axId val="2505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51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1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51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7C-4C0B-8087-5B6411F27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17856"/>
        <c:axId val="250619392"/>
      </c:barChart>
      <c:catAx>
        <c:axId val="2506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61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619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617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78-4ACC-94DE-05EA15D0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36160"/>
        <c:axId val="250637696"/>
      </c:barChart>
      <c:catAx>
        <c:axId val="2506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63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63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63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A5-4B8C-90C6-ECEDD5B1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06336"/>
        <c:axId val="251020416"/>
      </c:barChart>
      <c:catAx>
        <c:axId val="2510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0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02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00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61-47BE-8BB5-8DF65D715E8B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61-47BE-8BB5-8DF65D715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67008"/>
        <c:axId val="250749312"/>
      </c:barChart>
      <c:catAx>
        <c:axId val="2510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7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06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64-41B2-AA76-706AD21F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773888"/>
        <c:axId val="250775424"/>
      </c:barChart>
      <c:catAx>
        <c:axId val="2507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7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77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77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D-4B5D-844B-F1BD4E240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00000"/>
        <c:axId val="250801536"/>
      </c:barChart>
      <c:catAx>
        <c:axId val="2508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8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8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80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2-ков'!$A$707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2-ков'!$B$706:$N$706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2-ков'!$B$707:$N$707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4-41F4-98B3-EB668FA8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87552"/>
        <c:axId val="250930304"/>
      </c:barChart>
      <c:catAx>
        <c:axId val="2508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9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8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49-4A15-B342-F6C9EBCF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63072"/>
        <c:axId val="250964608"/>
      </c:barChart>
      <c:catAx>
        <c:axId val="2509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96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64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96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0-45CA-A090-B43635CC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97760"/>
        <c:axId val="251069184"/>
      </c:barChart>
      <c:catAx>
        <c:axId val="2509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0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06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997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FF1-80F9-4752BC40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85568"/>
        <c:axId val="251087104"/>
      </c:barChart>
      <c:catAx>
        <c:axId val="2510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08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08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08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3F-4E44-9CE8-4ADFF085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28064"/>
        <c:axId val="251203584"/>
      </c:barChart>
      <c:catAx>
        <c:axId val="2511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20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0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12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8-42C9-9EC9-384849CB9D4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8-42C9-9EC9-384849CB9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25216"/>
        <c:axId val="251226752"/>
      </c:barChart>
      <c:catAx>
        <c:axId val="2512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22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2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22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9-40F3-9FB8-70B78A6E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95392"/>
        <c:axId val="251601280"/>
      </c:barChart>
      <c:catAx>
        <c:axId val="2515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6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60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59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31-4BD1-8EDB-52429C78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42240"/>
        <c:axId val="251643776"/>
      </c:barChart>
      <c:catAx>
        <c:axId val="2516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64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643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64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E-4F36-B958-93AFE005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348864"/>
        <c:axId val="251350400"/>
      </c:barChart>
      <c:catAx>
        <c:axId val="2513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3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5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34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F-4A59-9502-84300FA97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383808"/>
        <c:axId val="251385344"/>
      </c:barChart>
      <c:catAx>
        <c:axId val="2513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38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8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383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D-4953-8B89-4CD08CBF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18112"/>
        <c:axId val="251419648"/>
      </c:barChart>
      <c:catAx>
        <c:axId val="2514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4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41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4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D-4A93-9CD1-1C4BDC3A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48320"/>
        <c:axId val="251532032"/>
      </c:barChart>
      <c:catAx>
        <c:axId val="25144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5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3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44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D-4C95-B448-13D2987E17C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ED-4C95-B448-13D2987E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74528"/>
        <c:axId val="251576320"/>
      </c:barChart>
      <c:catAx>
        <c:axId val="2515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5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7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5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05-4827-97E1-743BC7A5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32672"/>
        <c:axId val="251934208"/>
      </c:barChart>
      <c:catAx>
        <c:axId val="2519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9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3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93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90-487D-BAE9-332945C5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62880"/>
        <c:axId val="251964416"/>
      </c:barChart>
      <c:catAx>
        <c:axId val="2519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9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6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96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2-ков'!$A$733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2-ков'!$B$732:$N$732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2-ков'!$B$733:$N$733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3-4D21-A3E8-3F428CDD1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009472"/>
        <c:axId val="252019456"/>
      </c:barChart>
      <c:catAx>
        <c:axId val="2520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0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01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00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B8-486F-A544-C064423E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59008"/>
        <c:axId val="251660544"/>
      </c:barChart>
      <c:catAx>
        <c:axId val="25165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6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66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65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6-4C52-96D3-423D591AA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705984"/>
        <c:axId val="251707776"/>
      </c:barChart>
      <c:catAx>
        <c:axId val="2517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7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70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705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A6-4B4E-B5DD-545348A86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06080"/>
        <c:axId val="251807616"/>
      </c:barChart>
      <c:catAx>
        <c:axId val="2518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0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0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0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30-4E0A-9FE8-3558A2E9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28096"/>
        <c:axId val="251829632"/>
      </c:barChart>
      <c:catAx>
        <c:axId val="2518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2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2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D-4811-9622-1E70A9AA377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DD-4811-9622-1E70A9AA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64192"/>
        <c:axId val="251865728"/>
      </c:barChart>
      <c:catAx>
        <c:axId val="2518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65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5-4F43-88F7-BD82CE92A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98496"/>
        <c:axId val="251916672"/>
      </c:barChart>
      <c:catAx>
        <c:axId val="2518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9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1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189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BE-4423-9337-DF9EB2306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080512"/>
        <c:axId val="252082048"/>
      </c:barChart>
      <c:catAx>
        <c:axId val="2520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08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082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08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11-4BFA-A251-D3D782B39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14816"/>
        <c:axId val="252116352"/>
      </c:barChart>
      <c:catAx>
        <c:axId val="2521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11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11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11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8-4454-8220-7660AD5D5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223488"/>
        <c:axId val="252225024"/>
      </c:barChart>
      <c:catAx>
        <c:axId val="2522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2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22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223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8-41B4-807A-0461B5DE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15840"/>
        <c:axId val="252517376"/>
      </c:barChart>
      <c:catAx>
        <c:axId val="2525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51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1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51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DC-487D-8520-496F0CC4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37856"/>
        <c:axId val="252560128"/>
      </c:barChart>
      <c:catAx>
        <c:axId val="25253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56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6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53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8-4B58-B10E-E8F6583C16D9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98-4B58-B10E-E8F6583C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32288"/>
        <c:axId val="252334080"/>
      </c:barChart>
      <c:catAx>
        <c:axId val="2523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3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3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33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D-4CB6-8019-BB5C8E35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66848"/>
        <c:axId val="252368384"/>
      </c:barChart>
      <c:catAx>
        <c:axId val="2523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36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6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36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87-47EE-B41F-951E51938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05248"/>
        <c:axId val="252406784"/>
      </c:barChart>
      <c:catAx>
        <c:axId val="2524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40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40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2-ков'!$B$759:$N$759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2-ков'!$B$760:$N$760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4B-45CA-A5E1-D8D9E42C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51840"/>
        <c:axId val="252457728"/>
      </c:barChart>
      <c:catAx>
        <c:axId val="2524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45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57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45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9E-4984-A2F4-A2E3BF527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90496"/>
        <c:axId val="252492032"/>
      </c:barChart>
      <c:catAx>
        <c:axId val="2524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4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9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49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D-4CAA-81BE-67D7AF67D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94816"/>
        <c:axId val="252604800"/>
      </c:barChart>
      <c:catAx>
        <c:axId val="2525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60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60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594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67-4F37-91AC-ADCDF32C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33472"/>
        <c:axId val="252635008"/>
      </c:barChart>
      <c:catAx>
        <c:axId val="2526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63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63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63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25-4534-A8D6-DA521554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21024"/>
        <c:axId val="252722560"/>
      </c:barChart>
      <c:catAx>
        <c:axId val="2527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72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72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72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C-4B15-B49D-3AA84B24F278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C-4B15-B49D-3AA84B24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57120"/>
        <c:axId val="252758656"/>
      </c:barChart>
      <c:catAx>
        <c:axId val="2527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75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75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7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03-4A19-BC16-76243621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16000"/>
        <c:axId val="252825984"/>
      </c:barChart>
      <c:catAx>
        <c:axId val="2528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82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81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19-43A2-A19E-D3ADE63E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46464"/>
        <c:axId val="252848000"/>
      </c:barChart>
      <c:catAx>
        <c:axId val="25284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8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4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84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1-4E58-8500-90FCB42B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76672"/>
        <c:axId val="252878208"/>
      </c:barChart>
      <c:catAx>
        <c:axId val="2528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8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87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4-4E3F-BDE3-F6851A862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989440"/>
        <c:axId val="252990976"/>
      </c:barChart>
      <c:catAx>
        <c:axId val="2529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99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990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2989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6-4AE9-8012-923DF35C2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23744"/>
        <c:axId val="253025280"/>
      </c:barChart>
      <c:catAx>
        <c:axId val="2530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02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02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0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0-4323-BC16-F76015C3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23584"/>
        <c:axId val="253125376"/>
      </c:barChart>
      <c:catAx>
        <c:axId val="2531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12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12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12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CD-4CA1-B7FA-288D76D836A2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CD-4CA1-B7FA-288D76D8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59680"/>
        <c:axId val="253181952"/>
      </c:barChart>
      <c:catAx>
        <c:axId val="2531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18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18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15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54-4260-B313-F8F98BE3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10624"/>
        <c:axId val="253212160"/>
      </c:barChart>
      <c:catAx>
        <c:axId val="2532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21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21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2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7F-4860-B8CF-1B86C324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15264"/>
        <c:axId val="253516800"/>
      </c:barChart>
      <c:catAx>
        <c:axId val="2535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5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1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51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2-ков'!$A$786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2-ков'!$B$785:$N$785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2-ков'!$B$786:$N$786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6-4358-9DCC-FCCED20E6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7280"/>
        <c:axId val="253547264"/>
      </c:barChart>
      <c:catAx>
        <c:axId val="2535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5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53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D8-467A-94B5-A3C4C257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42464"/>
        <c:axId val="253344000"/>
      </c:barChart>
      <c:catAx>
        <c:axId val="2533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3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34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34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4-4A8F-B680-4E83227F7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64864"/>
        <c:axId val="253374848"/>
      </c:barChart>
      <c:catAx>
        <c:axId val="253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37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37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364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7-476B-A882-075697D0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91232"/>
        <c:axId val="253392768"/>
      </c:barChart>
      <c:catAx>
        <c:axId val="2533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39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39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39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2-4790-964E-E3831B31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25536"/>
        <c:axId val="253427072"/>
      </c:barChart>
      <c:catAx>
        <c:axId val="2534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4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2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42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5-4542-8B99-42D278683F6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5-4542-8B99-42D278683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90304"/>
        <c:axId val="253491840"/>
      </c:barChart>
      <c:catAx>
        <c:axId val="2534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4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9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49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A4-4357-A8CD-0392E08C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81952"/>
        <c:axId val="253587840"/>
      </c:barChart>
      <c:catAx>
        <c:axId val="2535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5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8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58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CB-4114-B6E7-573444C1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56480"/>
        <c:axId val="253958016"/>
      </c:barChart>
      <c:catAx>
        <c:axId val="253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5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5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5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AC-4909-8B45-CFF4103E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86688"/>
        <c:axId val="253988224"/>
      </c:barChart>
      <c:catAx>
        <c:axId val="2539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88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8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D-4BF1-A803-C6A4E45AB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93952"/>
        <c:axId val="253695488"/>
      </c:barChart>
      <c:catAx>
        <c:axId val="2536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69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69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693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5-45EB-A4CF-D0B370B4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24160"/>
        <c:axId val="253725696"/>
      </c:barChart>
      <c:catAx>
        <c:axId val="2537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7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72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72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2-428C-A595-4AD2FBA4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36288"/>
        <c:axId val="253838080"/>
      </c:barChart>
      <c:catAx>
        <c:axId val="2538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8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83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4-4A19-AA30-AF43C875C209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94-4A19-AA30-AF43C875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76480"/>
        <c:axId val="253878272"/>
      </c:barChart>
      <c:catAx>
        <c:axId val="2538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87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87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B5-4B77-8345-ED20EC1CA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98752"/>
        <c:axId val="253900288"/>
      </c:barChart>
      <c:catAx>
        <c:axId val="2538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0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0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89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F-462B-9CB3-10E8A0FF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33056"/>
        <c:axId val="253934592"/>
      </c:barChart>
      <c:catAx>
        <c:axId val="2539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3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3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393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2-ков'!$B$811:$N$811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2-ков'!$B$812:$N$812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4-48E3-8B29-28CC2702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24704"/>
        <c:axId val="254067456"/>
      </c:barChart>
      <c:catAx>
        <c:axId val="2540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06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6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02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89-4745-B380-044FDEF1E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49376"/>
        <c:axId val="254150912"/>
      </c:barChart>
      <c:catAx>
        <c:axId val="2541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1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15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14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0-41D0-ABE8-5F320748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96352"/>
        <c:axId val="254210432"/>
      </c:barChart>
      <c:catAx>
        <c:axId val="2541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1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1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196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B-4143-B312-7C771CFBC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30912"/>
        <c:axId val="254232448"/>
      </c:barChart>
      <c:catAx>
        <c:axId val="2542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3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3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9-402F-8A20-B8EB1542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61120"/>
        <c:axId val="254262656"/>
      </c:barChart>
      <c:catAx>
        <c:axId val="2542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6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6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26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C67-A6F1-EB195A21A51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C67-A6F1-EB195A21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05408"/>
        <c:axId val="254306944"/>
      </c:barChart>
      <c:catAx>
        <c:axId val="2543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30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0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30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DF-4708-B36E-BED89B3F7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39712"/>
        <c:axId val="254345600"/>
      </c:barChart>
      <c:catAx>
        <c:axId val="2543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34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4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33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EA-4A5F-89E7-71D81206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78368"/>
        <c:axId val="254379904"/>
      </c:barChart>
      <c:catAx>
        <c:axId val="2543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3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7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3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0-4B95-8863-ED98D061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48544"/>
        <c:axId val="254750080"/>
      </c:barChart>
      <c:catAx>
        <c:axId val="2547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7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5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74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9-40DC-8503-38839002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87584"/>
        <c:axId val="254789120"/>
      </c:barChart>
      <c:catAx>
        <c:axId val="2547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78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8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7875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9-4A9C-8220-43282586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06496"/>
        <c:axId val="254508032"/>
      </c:barChart>
      <c:catAx>
        <c:axId val="2545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50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50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50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1-4825-9D7F-1D34CBD5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20320"/>
        <c:axId val="254530304"/>
      </c:barChart>
      <c:catAx>
        <c:axId val="2545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5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5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52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8-49DB-B9C1-05E3DA4B9C5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F8-49DB-B9C1-05E3DA4B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72800"/>
        <c:axId val="254582784"/>
      </c:barChart>
      <c:catAx>
        <c:axId val="254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5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58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5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7-42C9-BC61-E92DFE89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676992"/>
        <c:axId val="254678528"/>
      </c:barChart>
      <c:catAx>
        <c:axId val="2546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6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67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67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CB-4557-BA47-38BB3FA84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07200"/>
        <c:axId val="254708736"/>
      </c:barChart>
      <c:catAx>
        <c:axId val="2547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7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0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70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2-ков'!$B$837:$N$837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2-ков'!$B$838:$N$838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1-429C-A81B-36F9C1F8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2912"/>
        <c:axId val="255148800"/>
      </c:barChart>
      <c:catAx>
        <c:axId val="255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1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48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14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A1-40C8-B646-A42111D3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73376"/>
        <c:axId val="255174912"/>
      </c:barChart>
      <c:catAx>
        <c:axId val="255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17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7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17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95-4D97-884C-F3903DDE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20352"/>
        <c:axId val="255226240"/>
      </c:barChart>
      <c:catAx>
        <c:axId val="2552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2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2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220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B-46A7-9247-23652C93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59008"/>
        <c:axId val="255260544"/>
      </c:barChart>
      <c:catAx>
        <c:axId val="25525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2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6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25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7-440D-98AB-A955AE3CD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83648"/>
        <c:axId val="247885184"/>
      </c:barChart>
      <c:catAx>
        <c:axId val="2478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8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88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4788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7B-4296-813F-E95EB0544B6F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7B-4296-813F-E95EB0544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36192"/>
        <c:axId val="254937728"/>
      </c:barChart>
      <c:catAx>
        <c:axId val="2549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37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93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E-4554-9D0A-E1DCB3F3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58208"/>
        <c:axId val="254992768"/>
      </c:barChart>
      <c:catAx>
        <c:axId val="2549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99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9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495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07-41F2-8238-42A504E1C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25536"/>
        <c:axId val="255027072"/>
      </c:barChart>
      <c:catAx>
        <c:axId val="2550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0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2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02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70-4284-8FF9-AF50EEE8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55744"/>
        <c:axId val="255057280"/>
      </c:barChart>
      <c:catAx>
        <c:axId val="2550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0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5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05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72-4CD7-8189-B04D7E6D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83200"/>
        <c:axId val="255284736"/>
      </c:barChart>
      <c:catAx>
        <c:axId val="2552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2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8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283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7-477C-B31C-C8068782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25696"/>
        <c:axId val="255327232"/>
      </c:barChart>
      <c:catAx>
        <c:axId val="2553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3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27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32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A-4693-BFD4-1B27026B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39520"/>
        <c:axId val="255374080"/>
      </c:barChart>
      <c:catAx>
        <c:axId val="2553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37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7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33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7-4DB1-A6EA-D6AC7F00D3A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C7-4DB1-A6EA-D6AC7F00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96096"/>
        <c:axId val="255401984"/>
      </c:barChart>
      <c:catAx>
        <c:axId val="2553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40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0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39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8-43E2-9F82-172F8A50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55232"/>
        <c:axId val="255456768"/>
      </c:barChart>
      <c:catAx>
        <c:axId val="2554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4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5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45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7-4A1E-BE51-B93FA6AB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81344"/>
        <c:axId val="255482880"/>
      </c:barChart>
      <c:catAx>
        <c:axId val="2554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48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8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48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2-ков'!$A$864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2-ков'!$B$863:$N$863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2-ков'!$B$864:$N$864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80-4E50-8D1B-A8FE061CE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15648"/>
        <c:axId val="255660800"/>
      </c:barChart>
      <c:catAx>
        <c:axId val="2555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66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66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51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C-4ECA-AA3C-FB940EFB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73088"/>
        <c:axId val="255674624"/>
      </c:barChart>
      <c:catAx>
        <c:axId val="255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67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67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67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F-489C-91EB-1E1AB194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07776"/>
        <c:axId val="255721856"/>
      </c:barChart>
      <c:catAx>
        <c:axId val="2557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72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72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7077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5-4542-AD22-7FEFC064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42336"/>
        <c:axId val="255743872"/>
      </c:barChart>
      <c:catAx>
        <c:axId val="2557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7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74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74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C-48E6-8285-31471F35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55168"/>
        <c:axId val="256056704"/>
      </c:barChart>
      <c:catAx>
        <c:axId val="2560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0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05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0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D5-4107-A7A4-124486072962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D5-4107-A7A4-12448607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03552"/>
        <c:axId val="256105088"/>
      </c:barChart>
      <c:catAx>
        <c:axId val="2561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10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10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10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F6-4271-97A8-A3AB9BAF9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83904"/>
        <c:axId val="255893888"/>
      </c:barChart>
      <c:catAx>
        <c:axId val="2558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89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9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88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0B-4A7F-B982-7BF29615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14368"/>
        <c:axId val="255915904"/>
      </c:barChart>
      <c:catAx>
        <c:axId val="2559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9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91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9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108949616592062"/>
          <c:y val="3.3802978769665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C-4672-A035-8B68B021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48672"/>
        <c:axId val="255950208"/>
      </c:barChart>
      <c:catAx>
        <c:axId val="2559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9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95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594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96-4F47-967B-CCC10E06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00000"/>
        <c:axId val="256001536"/>
      </c:barChart>
      <c:catAx>
        <c:axId val="256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0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0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000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1-4BF3-AEED-09166C78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26112"/>
        <c:axId val="256027648"/>
      </c:barChart>
      <c:catAx>
        <c:axId val="2560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02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02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02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AA-4022-95CA-424C625E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95584"/>
        <c:axId val="256197376"/>
      </c:barChart>
      <c:catAx>
        <c:axId val="2561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1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19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19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4-49E1-B8B8-F950260A5C20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04-49E1-B8B8-F950260A5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231680"/>
        <c:axId val="256245760"/>
      </c:barChart>
      <c:catAx>
        <c:axId val="2562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2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24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23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5A-4F98-A888-DF71120A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278528"/>
        <c:axId val="256280064"/>
      </c:barChart>
      <c:catAx>
        <c:axId val="2562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28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28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27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2-ков'!$B$680:$N$680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2-ков'!$B$681:$N$681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56-4778-9C01-1898EFE1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12832"/>
        <c:axId val="256314368"/>
      </c:barChart>
      <c:catAx>
        <c:axId val="2563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31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31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31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2-ков'!$A$890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2-ков'!$B$889:$N$889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2-ков'!$B$890:$N$890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89-4A9A-8726-30A1FEB0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38944"/>
        <c:axId val="256344832"/>
      </c:barChart>
      <c:catAx>
        <c:axId val="2563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34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34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33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4-ков'!$B$30:$T$30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4-ков'!$B$31:$T$31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2-477B-93C2-DCFF748EC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93984"/>
        <c:axId val="256395520"/>
      </c:barChart>
      <c:catAx>
        <c:axId val="2563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39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39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39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6-4E87-9D30-2A0A3766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11904"/>
        <c:axId val="256421888"/>
      </c:barChart>
      <c:catAx>
        <c:axId val="2564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2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41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39-4CC7-AC5E-A2B39F24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786432"/>
        <c:axId val="256787968"/>
      </c:barChart>
      <c:catAx>
        <c:axId val="2567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78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78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78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E-4792-B027-FDE5A728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28928"/>
        <c:axId val="256830464"/>
      </c:barChart>
      <c:catAx>
        <c:axId val="2568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83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3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82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7-4A0D-ABC1-22701DC7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23264"/>
        <c:axId val="256537344"/>
      </c:barChart>
      <c:catAx>
        <c:axId val="2565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53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53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5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C-4FA8-8F33-F4EB0349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66016"/>
        <c:axId val="256567552"/>
      </c:barChart>
      <c:catAx>
        <c:axId val="2565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56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56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56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67-4F8A-8D7F-BF7E16F12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41280"/>
        <c:axId val="256688128"/>
      </c:barChart>
      <c:catAx>
        <c:axId val="25664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68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8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64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70-400D-B07D-92524487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51968"/>
        <c:axId val="256853504"/>
      </c:barChart>
      <c:catAx>
        <c:axId val="2568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8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5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85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ED-4B5C-BA6B-473ACCFB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90368"/>
        <c:axId val="256891904"/>
      </c:barChart>
      <c:catAx>
        <c:axId val="2568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8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9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89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37-49B6-B57B-21028E15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04192"/>
        <c:axId val="256914176"/>
      </c:barChart>
      <c:catAx>
        <c:axId val="2569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9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1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90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95-4CD0-B7BB-854382929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55136"/>
        <c:axId val="256956672"/>
      </c:barChart>
      <c:catAx>
        <c:axId val="2569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95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5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95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9E-49AB-A6E9-CAC13EEE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73056"/>
        <c:axId val="257011712"/>
      </c:barChart>
      <c:catAx>
        <c:axId val="2569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01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1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697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0-4E8E-9757-94771795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10016"/>
        <c:axId val="257111552"/>
      </c:barChart>
      <c:catAx>
        <c:axId val="2571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1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11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11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AA-4C85-A32F-89C89267C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36128"/>
        <c:axId val="257137664"/>
      </c:barChart>
      <c:catAx>
        <c:axId val="2571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13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13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13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9-4DDA-9725-57471A49B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45856"/>
        <c:axId val="257438464"/>
      </c:barChart>
      <c:catAx>
        <c:axId val="2571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4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3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14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A-45F6-A373-6F4C76BE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79424"/>
        <c:axId val="257480960"/>
      </c:barChart>
      <c:catAx>
        <c:axId val="2574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4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8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47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F-41D9-A50A-EF8299A11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69664"/>
        <c:axId val="257200128"/>
      </c:barChart>
      <c:catAx>
        <c:axId val="2571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2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20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16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13-434C-A75C-ADBD9BA45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94336"/>
        <c:axId val="257295872"/>
      </c:barChart>
      <c:catAx>
        <c:axId val="2572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29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29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29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9-49A8-A77E-0B537E3C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20448"/>
        <c:axId val="257321984"/>
      </c:barChart>
      <c:catAx>
        <c:axId val="2573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3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2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32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4-487F-A44A-674FD93B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30176"/>
        <c:axId val="257352448"/>
      </c:barChart>
      <c:catAx>
        <c:axId val="2573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3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5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33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67-4AAF-AAC9-F8FDE3D5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85216"/>
        <c:axId val="257386752"/>
      </c:barChart>
      <c:catAx>
        <c:axId val="2573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3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8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38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B-4CA5-B872-45787B5B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07232"/>
        <c:axId val="257503232"/>
      </c:barChart>
      <c:catAx>
        <c:axId val="2574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50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50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40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25-469E-BC8B-9FCE9DF0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40096"/>
        <c:axId val="257541632"/>
      </c:barChart>
      <c:catAx>
        <c:axId val="2575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5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5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54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8D6-AA37-F9575F06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644032"/>
        <c:axId val="257645568"/>
      </c:barChart>
      <c:catAx>
        <c:axId val="2576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64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64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64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8-4ED0-B7FE-C80864E62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674240"/>
        <c:axId val="257954560"/>
      </c:barChart>
      <c:catAx>
        <c:axId val="2576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5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5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67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DE-40DA-9D87-C21ABBE7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83232"/>
        <c:axId val="257984768"/>
      </c:barChart>
      <c:catAx>
        <c:axId val="2579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8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8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3-40B5-AA65-DFA81212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01152"/>
        <c:axId val="258035712"/>
      </c:barChart>
      <c:catAx>
        <c:axId val="2580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03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3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0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A-4C93-AD93-7F84FB67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56576"/>
        <c:axId val="258058112"/>
      </c:barChart>
      <c:catAx>
        <c:axId val="2580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05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58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05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9-4785-A753-967CD937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71392"/>
        <c:axId val="257772928"/>
      </c:barChart>
      <c:catAx>
        <c:axId val="25777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7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72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77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1-4F1A-9B3A-68AE8ADC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89312"/>
        <c:axId val="257799296"/>
      </c:barChart>
      <c:catAx>
        <c:axId val="2577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7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9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78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'инд. карты 4-ков'!$A$31:$T$31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6-40B7-A254-250CCE6FD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36160"/>
        <c:axId val="257837696"/>
      </c:barChart>
      <c:catAx>
        <c:axId val="2578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83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83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83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F8-4BE4-A4B4-191EFDB13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62272"/>
        <c:axId val="257880448"/>
      </c:barChart>
      <c:catAx>
        <c:axId val="2578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8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88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86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4-ков'!$A$57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4-ков'!$B$56:$T$56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4-ков'!$B$57:$T$57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77-418B-B12D-5D454381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13216"/>
        <c:axId val="257914752"/>
      </c:barChart>
      <c:catAx>
        <c:axId val="2579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1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1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C2-476D-BBAC-8EA79F20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43424"/>
        <c:axId val="257944960"/>
      </c:barChart>
      <c:catAx>
        <c:axId val="2579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4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4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794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4-ков'!$A$83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4-ков'!$B$82:$T$82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4-ков'!$B$83:$T$83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3-45D1-A4AC-A125F898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66144"/>
        <c:axId val="258188416"/>
      </c:barChart>
      <c:catAx>
        <c:axId val="2581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1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18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16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50-4F49-B9DA-CB65AD81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29376"/>
        <c:axId val="258230912"/>
      </c:barChart>
      <c:catAx>
        <c:axId val="2582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2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23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22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4-ков'!$A$109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4-ков'!$B$108:$T$108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4-ков'!$B$109:$T$109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5-4AF7-9B2E-39B006A6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59584"/>
        <c:axId val="258290048"/>
      </c:barChart>
      <c:catAx>
        <c:axId val="258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29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29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25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FA-492F-9F09-F913FFF00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10912"/>
        <c:axId val="258312448"/>
      </c:barChart>
      <c:catAx>
        <c:axId val="2583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3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31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31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4-ков'!$A$135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4-ков'!$B$134:$T$134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4-ков'!$B$135:$T$135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38-4764-A715-0EB7E926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10752"/>
        <c:axId val="258416640"/>
      </c:barChart>
      <c:catAx>
        <c:axId val="2584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41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41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41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5D-4894-A3CD-EAC25531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24192"/>
        <c:axId val="258446464"/>
      </c:barChart>
      <c:catAx>
        <c:axId val="2584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4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44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42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4-ков'!$A$161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4-ков'!$B$160:$T$160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4-ков'!$B$161:$T$161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7-4D9F-B302-3F7937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71040"/>
        <c:axId val="258472576"/>
      </c:barChart>
      <c:catAx>
        <c:axId val="2584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47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472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47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85-4354-AD24-AC63C3F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66784"/>
        <c:axId val="258580864"/>
      </c:barChart>
      <c:catAx>
        <c:axId val="2585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8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56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4-ков'!$A$187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4-ков'!$B$186:$T$186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4-ков'!$B$187:$T$187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E2-49EA-B193-0EAA90533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75776"/>
        <c:axId val="258877312"/>
      </c:barChart>
      <c:catAx>
        <c:axId val="2588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87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7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87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5A-4404-AA81-CF3D7F77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06976"/>
        <c:axId val="258608512"/>
      </c:barChart>
      <c:catAx>
        <c:axId val="2586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6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0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60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4-ков'!$A$213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4-ков'!$B$212:$T$212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4-ков'!$B$213:$T$213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F7-4AAF-87F2-0721D15E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28992"/>
        <c:axId val="258634880"/>
      </c:barChart>
      <c:catAx>
        <c:axId val="2586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6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3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62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E-4DB3-AE7B-5D745FC2B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45088"/>
        <c:axId val="258746624"/>
      </c:barChart>
      <c:catAx>
        <c:axId val="2587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7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4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7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4-ков'!$A$239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4-ков'!$B$238:$T$238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4-ков'!$B$239:$T$239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7E-442B-A55F-19E6BE32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58912"/>
        <c:axId val="258781184"/>
      </c:barChart>
      <c:catAx>
        <c:axId val="2587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78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8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75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4-444B-928D-6146FF42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09856"/>
        <c:axId val="258811392"/>
      </c:barChart>
      <c:catAx>
        <c:axId val="2588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81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1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80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4-ков'!$A$265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4-ков'!$B$264:$T$264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4-ков'!$B$265:$T$265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64-4E52-B14A-6DEBF998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60544"/>
        <c:axId val="258862080"/>
      </c:barChart>
      <c:catAx>
        <c:axId val="2588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8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6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86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5-4012-96E8-C6D742F4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935808"/>
        <c:axId val="258958080"/>
      </c:barChart>
      <c:catAx>
        <c:axId val="2589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95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95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93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4-ков'!$A$291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4-ков'!$B$290:$T$290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4-ков'!$B$291:$T$291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C-4B2B-8D83-0BBEB1064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986752"/>
        <c:axId val="258988288"/>
      </c:barChart>
      <c:catAx>
        <c:axId val="2589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9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9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898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9-4952-9339-5501F1CF7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70208"/>
        <c:axId val="259092480"/>
      </c:barChart>
      <c:catAx>
        <c:axId val="2590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0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092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07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4-ков'!$A$317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4-ков'!$B$316:$T$316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4-ков'!$B$317:$T$317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27-4B12-A562-462FDA8D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07872"/>
        <c:axId val="259409408"/>
      </c:barChart>
      <c:catAx>
        <c:axId val="2594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4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0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40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A-4FD4-8923-D3603A5FF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46272"/>
        <c:axId val="259447808"/>
      </c:barChart>
      <c:catAx>
        <c:axId val="2594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4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4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44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4-ков'!$A$343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4-ков'!$B$342:$T$342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4-ков'!$B$343:$T$343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1-48DE-A40E-011F4E81E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88448"/>
        <c:axId val="250114816"/>
      </c:barChart>
      <c:catAx>
        <c:axId val="2500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11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08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D-485E-87E8-2ED8CEB5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39392"/>
        <c:axId val="250140928"/>
      </c:barChart>
      <c:catAx>
        <c:axId val="2501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14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4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01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4-ков'!$A$369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4-ков'!$B$368:$T$368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4-ков'!$B$369:$T$369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A-489D-89E5-0C9F5E38A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71616"/>
        <c:axId val="259502080"/>
      </c:barChart>
      <c:catAx>
        <c:axId val="2594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50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0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47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F-4CEA-B2F4-85A98DE7A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98336"/>
        <c:axId val="259216512"/>
      </c:barChart>
      <c:catAx>
        <c:axId val="2591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2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21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19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4-ков'!$A$395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4-ков'!$B$394:$T$394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4-ков'!$B$395:$T$395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68-4B1F-BBA5-051D6AED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41088"/>
        <c:axId val="259242624"/>
      </c:barChart>
      <c:catAx>
        <c:axId val="2592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2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24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24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F-4CED-8933-CE1127E7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49120"/>
        <c:axId val="259359104"/>
      </c:barChart>
      <c:catAx>
        <c:axId val="2593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35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35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3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4-ков'!$A$421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4-ков'!$B$420:$T$420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4-ков'!$B$421:$T$421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4-4163-8A91-8B1DD8ED2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83680"/>
        <c:axId val="259385216"/>
      </c:barChart>
      <c:catAx>
        <c:axId val="2593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3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38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38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E-4053-97B6-990CEBE9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53152"/>
        <c:axId val="259554688"/>
      </c:barChart>
      <c:catAx>
        <c:axId val="259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5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5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55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4-ков'!$A$447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4-ков'!$B$446:$T$446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4-ков'!$B$447:$T$447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1F-494B-B132-623D8478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71072"/>
        <c:axId val="259855488"/>
      </c:barChart>
      <c:catAx>
        <c:axId val="2595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8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5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57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06-4BD7-814E-FD0A3140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88256"/>
        <c:axId val="259889792"/>
      </c:barChart>
      <c:catAx>
        <c:axId val="2598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88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8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88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4-ков'!$A$473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4-ков'!$B$472:$T$472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4-ков'!$B$473:$T$473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49-4D8B-8B92-10AE45BD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08576"/>
        <c:axId val="260014464"/>
      </c:barChart>
      <c:catAx>
        <c:axId val="2600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01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014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00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3A-4F15-A9F4-2584F439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30848"/>
        <c:axId val="260032384"/>
      </c:barChart>
      <c:catAx>
        <c:axId val="2600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03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03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03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4-ков'!$A$499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4-ков'!$B$498:$T$498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4-ков'!$B$499:$T$499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4-4128-A04D-A0050AE0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42272"/>
        <c:axId val="259943808"/>
      </c:barChart>
      <c:catAx>
        <c:axId val="2599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94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4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94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6F-4973-B856-F8BB7544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64288"/>
        <c:axId val="260117632"/>
      </c:barChart>
      <c:catAx>
        <c:axId val="2599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1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96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4-ков'!$A$525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4-ков'!$B$524:$T$524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4-ков'!$B$525:$T$525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88-41BD-9967-031A3015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46304"/>
        <c:axId val="260147840"/>
      </c:barChart>
      <c:catAx>
        <c:axId val="2601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14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14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03-48D9-B5D5-4BD03AB6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72416"/>
        <c:axId val="260174208"/>
      </c:barChart>
      <c:catAx>
        <c:axId val="2601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1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7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1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4-ков'!$A$551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4-ков'!$B$550:$T$550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4-ков'!$B$551:$T$551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15-404C-8A70-49AE00EE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15168"/>
        <c:axId val="260216704"/>
      </c:barChart>
      <c:catAx>
        <c:axId val="2602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21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1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21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0-4758-9E4B-BFDCB574F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27296"/>
        <c:axId val="260328832"/>
      </c:barChart>
      <c:catAx>
        <c:axId val="2603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3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32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32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4-ков'!$A$577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4-ков'!$B$576:$T$576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4-ков'!$B$577:$T$577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97-46A0-A76A-511729BB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57504"/>
        <c:axId val="260379776"/>
      </c:barChart>
      <c:catAx>
        <c:axId val="2603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3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37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35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10-4678-8467-BBB3E0CDA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16640"/>
        <c:axId val="260418176"/>
      </c:barChart>
      <c:catAx>
        <c:axId val="2604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41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1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41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4-ков'!$A$603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4-ков'!$B$602:$T$602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4-ков'!$B$603:$T$603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D-41B1-9BE0-DAD6C3E70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42752"/>
        <c:axId val="260452736"/>
      </c:barChart>
      <c:catAx>
        <c:axId val="2604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5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44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3-4A35-8393-2101FD6C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73216"/>
        <c:axId val="260474752"/>
      </c:barChart>
      <c:catAx>
        <c:axId val="2604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4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7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47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4-ков'!$A$629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4-ков'!$B$628:$T$628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4-ков'!$B$629:$T$629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D6-4110-AAA9-537503A3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23904"/>
        <c:axId val="260525440"/>
      </c:barChart>
      <c:catAx>
        <c:axId val="2605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52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52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5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5-405B-BE90-8C96EA1D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45920"/>
        <c:axId val="260568192"/>
      </c:barChart>
      <c:catAx>
        <c:axId val="2605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56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54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4-ков'!$A$655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4-ков'!$B$654:$T$654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4-ков'!$B$655:$T$655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6-4B01-83F2-E86B63DB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96864"/>
        <c:axId val="260598400"/>
      </c:barChart>
      <c:catAx>
        <c:axId val="2605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59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59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5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4-48F7-AE12-FF083D0D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56320"/>
        <c:axId val="259666304"/>
      </c:barChart>
      <c:catAx>
        <c:axId val="2596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66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66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65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4-ков'!$A$681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4-ков'!$B$680:$T$680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4-ков'!$B$681:$T$681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F-44CA-9B95-E760AA53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03168"/>
        <c:axId val="259704704"/>
      </c:barChart>
      <c:catAx>
        <c:axId val="2597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7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0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70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BD-4096-B03E-22A20DE6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29280"/>
        <c:axId val="259730816"/>
      </c:barChart>
      <c:catAx>
        <c:axId val="2597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7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30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72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4-ков'!$A$707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4-ков'!$B$706:$T$706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4-ков'!$B$707:$T$707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E-46F1-A81B-EE4AE126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43104"/>
        <c:axId val="259777664"/>
      </c:barChart>
      <c:catAx>
        <c:axId val="2597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7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74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8-45EA-9057-8BFFCA9F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20448"/>
        <c:axId val="260921984"/>
      </c:barChart>
      <c:catAx>
        <c:axId val="2609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9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92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92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4-ков'!$A$733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4-ков'!$B$732:$T$732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4-ков'!$B$733:$T$733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D3-49C8-88AA-6C227DC2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032576"/>
        <c:axId val="261042560"/>
      </c:barChart>
      <c:catAx>
        <c:axId val="2610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0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04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03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5D1-B5F7-85128A22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071232"/>
        <c:axId val="261072768"/>
      </c:barChart>
      <c:catAx>
        <c:axId val="2610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0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07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07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4-ков'!$A$760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4-ков'!$B$759:$T$759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4-ков'!$B$760:$T$760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B-42CD-A7B0-7200D718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01440"/>
        <c:axId val="261102976"/>
      </c:barChart>
      <c:catAx>
        <c:axId val="2611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02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6D-478B-9766-4C9FB1D3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27552"/>
        <c:axId val="261158016"/>
      </c:barChart>
      <c:catAx>
        <c:axId val="2611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5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5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2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4-ков'!$A$786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4-ков'!$B$785:$T$785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4-ков'!$B$786:$T$786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C46-B6D8-BF74A9EB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86688"/>
        <c:axId val="261188224"/>
      </c:barChart>
      <c:catAx>
        <c:axId val="2611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88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8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D-47EA-BDBC-C6227101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17056"/>
        <c:axId val="261190400"/>
      </c:barChart>
      <c:catAx>
        <c:axId val="2595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1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9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5951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4-ков'!$A$812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4-ков'!$B$811:$T$811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4-ков'!$B$812:$T$812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9C-4FFB-82A9-8BBBD272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13280"/>
        <c:axId val="261314816"/>
      </c:barChart>
      <c:catAx>
        <c:axId val="2613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31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31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31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8A-4F48-BE9F-AE729006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27104"/>
        <c:axId val="261357568"/>
      </c:barChart>
      <c:catAx>
        <c:axId val="2613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3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35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32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4-ков'!$A$838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4-ков'!$B$837:$T$837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4-ков'!$B$838:$T$838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3-4FDB-86BB-52E0DFCF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98528"/>
        <c:axId val="261400064"/>
      </c:barChart>
      <c:catAx>
        <c:axId val="2613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40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40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39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1-4479-B23A-B1297B58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24640"/>
        <c:axId val="261426176"/>
      </c:barChart>
      <c:catAx>
        <c:axId val="2614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4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42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42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4-ков'!$A$864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4-ков'!$B$863:$T$863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4-ков'!$B$864:$T$864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25-4DB3-859A-68A3C654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46656"/>
        <c:axId val="261481216"/>
      </c:barChart>
      <c:catAx>
        <c:axId val="26144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48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48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44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2-ков'!$A$31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2-ков'!$B$30:$N$30</c:f>
              <c:strCache>
                <c:ptCount val="13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Анализ</c:v>
                </c:pt>
                <c:pt idx="4">
                  <c:v>Синтез</c:v>
                </c:pt>
                <c:pt idx="5">
                  <c:v>Сравнение</c:v>
                </c:pt>
                <c:pt idx="6">
                  <c:v>Классификация</c:v>
                </c:pt>
                <c:pt idx="7">
                  <c:v>Обоб щение</c:v>
                </c:pt>
                <c:pt idx="8">
                  <c:v>Причинно-следственные связи</c:v>
                </c:pt>
                <c:pt idx="9">
                  <c:v>Аналогия</c:v>
                </c:pt>
                <c:pt idx="10">
                  <c:v>Речевое высказывание</c:v>
                </c:pt>
                <c:pt idx="11">
                  <c:v>Точка зрения</c:v>
                </c:pt>
                <c:pt idx="12">
                  <c:v>Вопросы</c:v>
                </c:pt>
              </c:strCache>
            </c:strRef>
          </c:cat>
          <c:val>
            <c:numRef>
              <c:f>'инд. карты 2-ков'!$B$31:$N$31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0-4A11-8A61-37A2C0D7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05792"/>
        <c:axId val="261507328"/>
      </c:barChart>
      <c:catAx>
        <c:axId val="2615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5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50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50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7339560778488"/>
          <c:y val="0.16901431697611821"/>
          <c:w val="0.83960477220449437"/>
          <c:h val="0.4084512660256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'инд. карты 4-ков'!$A$890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'инд. карты 4-ков'!$B$889:$T$889</c:f>
              <c:strCache>
                <c:ptCount val="19"/>
                <c:pt idx="0">
                  <c:v>Планирование</c:v>
                </c:pt>
                <c:pt idx="1">
                  <c:v>Оценка</c:v>
                </c:pt>
                <c:pt idx="2">
                  <c:v>Контроль</c:v>
                </c:pt>
                <c:pt idx="3">
                  <c:v>Коррекция</c:v>
                </c:pt>
                <c:pt idx="4">
                  <c:v>Границы</c:v>
                </c:pt>
                <c:pt idx="5">
                  <c:v>Анализ</c:v>
                </c:pt>
                <c:pt idx="6">
                  <c:v>Синтез</c:v>
                </c:pt>
                <c:pt idx="7">
                  <c:v>Сравнение</c:v>
                </c:pt>
                <c:pt idx="8">
                  <c:v>Классификация</c:v>
                </c:pt>
                <c:pt idx="9">
                  <c:v>Обобщение</c:v>
                </c:pt>
                <c:pt idx="10">
                  <c:v>Причинно-следственные связи</c:v>
                </c:pt>
                <c:pt idx="11">
                  <c:v>Аналогия</c:v>
                </c:pt>
                <c:pt idx="12">
                  <c:v>Отнесение к понятию</c:v>
                </c:pt>
                <c:pt idx="13">
                  <c:v>Диаграммы и таблицы</c:v>
                </c:pt>
                <c:pt idx="14">
                  <c:v>Индуктивное умозаключение</c:v>
                </c:pt>
                <c:pt idx="15">
                  <c:v>Речевое высказывание</c:v>
                </c:pt>
                <c:pt idx="16">
                  <c:v>Точка зрения</c:v>
                </c:pt>
                <c:pt idx="17">
                  <c:v>Вопросы</c:v>
                </c:pt>
                <c:pt idx="18">
                  <c:v>Объединение информации</c:v>
                </c:pt>
              </c:strCache>
            </c:strRef>
          </c:cat>
          <c:val>
            <c:numRef>
              <c:f>'инд. карты 4-ков'!$B$890:$T$890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DD-45A3-A5A0-E28DD5A5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7808"/>
        <c:axId val="260706304"/>
      </c:barChart>
      <c:catAx>
        <c:axId val="2615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70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6152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67.xml"/><Relationship Id="rId117" Type="http://schemas.openxmlformats.org/officeDocument/2006/relationships/chart" Target="../charts/chart158.xml"/><Relationship Id="rId21" Type="http://schemas.openxmlformats.org/officeDocument/2006/relationships/chart" Target="../charts/chart62.xml"/><Relationship Id="rId42" Type="http://schemas.openxmlformats.org/officeDocument/2006/relationships/chart" Target="../charts/chart83.xml"/><Relationship Id="rId47" Type="http://schemas.openxmlformats.org/officeDocument/2006/relationships/chart" Target="../charts/chart88.xml"/><Relationship Id="rId63" Type="http://schemas.openxmlformats.org/officeDocument/2006/relationships/chart" Target="../charts/chart104.xml"/><Relationship Id="rId68" Type="http://schemas.openxmlformats.org/officeDocument/2006/relationships/chart" Target="../charts/chart109.xml"/><Relationship Id="rId84" Type="http://schemas.openxmlformats.org/officeDocument/2006/relationships/chart" Target="../charts/chart125.xml"/><Relationship Id="rId89" Type="http://schemas.openxmlformats.org/officeDocument/2006/relationships/chart" Target="../charts/chart130.xml"/><Relationship Id="rId112" Type="http://schemas.openxmlformats.org/officeDocument/2006/relationships/chart" Target="../charts/chart153.xml"/><Relationship Id="rId133" Type="http://schemas.openxmlformats.org/officeDocument/2006/relationships/chart" Target="../charts/chart174.xml"/><Relationship Id="rId138" Type="http://schemas.openxmlformats.org/officeDocument/2006/relationships/chart" Target="../charts/chart179.xml"/><Relationship Id="rId16" Type="http://schemas.openxmlformats.org/officeDocument/2006/relationships/chart" Target="../charts/chart57.xml"/><Relationship Id="rId107" Type="http://schemas.openxmlformats.org/officeDocument/2006/relationships/chart" Target="../charts/chart148.xml"/><Relationship Id="rId11" Type="http://schemas.openxmlformats.org/officeDocument/2006/relationships/chart" Target="../charts/chart52.xml"/><Relationship Id="rId32" Type="http://schemas.openxmlformats.org/officeDocument/2006/relationships/chart" Target="../charts/chart73.xml"/><Relationship Id="rId37" Type="http://schemas.openxmlformats.org/officeDocument/2006/relationships/chart" Target="../charts/chart78.xml"/><Relationship Id="rId53" Type="http://schemas.openxmlformats.org/officeDocument/2006/relationships/chart" Target="../charts/chart94.xml"/><Relationship Id="rId58" Type="http://schemas.openxmlformats.org/officeDocument/2006/relationships/chart" Target="../charts/chart99.xml"/><Relationship Id="rId74" Type="http://schemas.openxmlformats.org/officeDocument/2006/relationships/chart" Target="../charts/chart115.xml"/><Relationship Id="rId79" Type="http://schemas.openxmlformats.org/officeDocument/2006/relationships/chart" Target="../charts/chart120.xml"/><Relationship Id="rId102" Type="http://schemas.openxmlformats.org/officeDocument/2006/relationships/chart" Target="../charts/chart143.xml"/><Relationship Id="rId123" Type="http://schemas.openxmlformats.org/officeDocument/2006/relationships/chart" Target="../charts/chart164.xml"/><Relationship Id="rId128" Type="http://schemas.openxmlformats.org/officeDocument/2006/relationships/chart" Target="../charts/chart169.xml"/><Relationship Id="rId144" Type="http://schemas.openxmlformats.org/officeDocument/2006/relationships/chart" Target="../charts/chart185.xml"/><Relationship Id="rId5" Type="http://schemas.openxmlformats.org/officeDocument/2006/relationships/chart" Target="../charts/chart46.xml"/><Relationship Id="rId90" Type="http://schemas.openxmlformats.org/officeDocument/2006/relationships/chart" Target="../charts/chart131.xml"/><Relationship Id="rId95" Type="http://schemas.openxmlformats.org/officeDocument/2006/relationships/chart" Target="../charts/chart136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Relationship Id="rId43" Type="http://schemas.openxmlformats.org/officeDocument/2006/relationships/chart" Target="../charts/chart84.xml"/><Relationship Id="rId48" Type="http://schemas.openxmlformats.org/officeDocument/2006/relationships/chart" Target="../charts/chart89.xml"/><Relationship Id="rId64" Type="http://schemas.openxmlformats.org/officeDocument/2006/relationships/chart" Target="../charts/chart105.xml"/><Relationship Id="rId69" Type="http://schemas.openxmlformats.org/officeDocument/2006/relationships/chart" Target="../charts/chart110.xml"/><Relationship Id="rId113" Type="http://schemas.openxmlformats.org/officeDocument/2006/relationships/chart" Target="../charts/chart154.xml"/><Relationship Id="rId118" Type="http://schemas.openxmlformats.org/officeDocument/2006/relationships/chart" Target="../charts/chart159.xml"/><Relationship Id="rId134" Type="http://schemas.openxmlformats.org/officeDocument/2006/relationships/chart" Target="../charts/chart175.xml"/><Relationship Id="rId139" Type="http://schemas.openxmlformats.org/officeDocument/2006/relationships/chart" Target="../charts/chart180.xml"/><Relationship Id="rId80" Type="http://schemas.openxmlformats.org/officeDocument/2006/relationships/chart" Target="../charts/chart121.xml"/><Relationship Id="rId85" Type="http://schemas.openxmlformats.org/officeDocument/2006/relationships/chart" Target="../charts/chart126.xml"/><Relationship Id="rId3" Type="http://schemas.openxmlformats.org/officeDocument/2006/relationships/chart" Target="../charts/chart44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33" Type="http://schemas.openxmlformats.org/officeDocument/2006/relationships/chart" Target="../charts/chart74.xml"/><Relationship Id="rId38" Type="http://schemas.openxmlformats.org/officeDocument/2006/relationships/chart" Target="../charts/chart79.xml"/><Relationship Id="rId46" Type="http://schemas.openxmlformats.org/officeDocument/2006/relationships/chart" Target="../charts/chart87.xml"/><Relationship Id="rId59" Type="http://schemas.openxmlformats.org/officeDocument/2006/relationships/chart" Target="../charts/chart100.xml"/><Relationship Id="rId67" Type="http://schemas.openxmlformats.org/officeDocument/2006/relationships/chart" Target="../charts/chart108.xml"/><Relationship Id="rId103" Type="http://schemas.openxmlformats.org/officeDocument/2006/relationships/chart" Target="../charts/chart144.xml"/><Relationship Id="rId108" Type="http://schemas.openxmlformats.org/officeDocument/2006/relationships/chart" Target="../charts/chart149.xml"/><Relationship Id="rId116" Type="http://schemas.openxmlformats.org/officeDocument/2006/relationships/chart" Target="../charts/chart157.xml"/><Relationship Id="rId124" Type="http://schemas.openxmlformats.org/officeDocument/2006/relationships/chart" Target="../charts/chart165.xml"/><Relationship Id="rId129" Type="http://schemas.openxmlformats.org/officeDocument/2006/relationships/chart" Target="../charts/chart170.xml"/><Relationship Id="rId137" Type="http://schemas.openxmlformats.org/officeDocument/2006/relationships/chart" Target="../charts/chart178.xml"/><Relationship Id="rId20" Type="http://schemas.openxmlformats.org/officeDocument/2006/relationships/chart" Target="../charts/chart61.xml"/><Relationship Id="rId41" Type="http://schemas.openxmlformats.org/officeDocument/2006/relationships/chart" Target="../charts/chart82.xml"/><Relationship Id="rId54" Type="http://schemas.openxmlformats.org/officeDocument/2006/relationships/chart" Target="../charts/chart95.xml"/><Relationship Id="rId62" Type="http://schemas.openxmlformats.org/officeDocument/2006/relationships/chart" Target="../charts/chart103.xml"/><Relationship Id="rId70" Type="http://schemas.openxmlformats.org/officeDocument/2006/relationships/chart" Target="../charts/chart111.xml"/><Relationship Id="rId75" Type="http://schemas.openxmlformats.org/officeDocument/2006/relationships/chart" Target="../charts/chart116.xml"/><Relationship Id="rId83" Type="http://schemas.openxmlformats.org/officeDocument/2006/relationships/chart" Target="../charts/chart124.xml"/><Relationship Id="rId88" Type="http://schemas.openxmlformats.org/officeDocument/2006/relationships/chart" Target="../charts/chart129.xml"/><Relationship Id="rId91" Type="http://schemas.openxmlformats.org/officeDocument/2006/relationships/chart" Target="../charts/chart132.xml"/><Relationship Id="rId96" Type="http://schemas.openxmlformats.org/officeDocument/2006/relationships/chart" Target="../charts/chart137.xml"/><Relationship Id="rId111" Type="http://schemas.openxmlformats.org/officeDocument/2006/relationships/chart" Target="../charts/chart152.xml"/><Relationship Id="rId132" Type="http://schemas.openxmlformats.org/officeDocument/2006/relationships/chart" Target="../charts/chart173.xml"/><Relationship Id="rId140" Type="http://schemas.openxmlformats.org/officeDocument/2006/relationships/chart" Target="../charts/chart181.xml"/><Relationship Id="rId145" Type="http://schemas.openxmlformats.org/officeDocument/2006/relationships/chart" Target="../charts/chart186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36" Type="http://schemas.openxmlformats.org/officeDocument/2006/relationships/chart" Target="../charts/chart77.xml"/><Relationship Id="rId49" Type="http://schemas.openxmlformats.org/officeDocument/2006/relationships/chart" Target="../charts/chart90.xml"/><Relationship Id="rId57" Type="http://schemas.openxmlformats.org/officeDocument/2006/relationships/chart" Target="../charts/chart98.xml"/><Relationship Id="rId106" Type="http://schemas.openxmlformats.org/officeDocument/2006/relationships/chart" Target="../charts/chart147.xml"/><Relationship Id="rId114" Type="http://schemas.openxmlformats.org/officeDocument/2006/relationships/chart" Target="../charts/chart155.xml"/><Relationship Id="rId119" Type="http://schemas.openxmlformats.org/officeDocument/2006/relationships/chart" Target="../charts/chart160.xml"/><Relationship Id="rId127" Type="http://schemas.openxmlformats.org/officeDocument/2006/relationships/chart" Target="../charts/chart168.xml"/><Relationship Id="rId10" Type="http://schemas.openxmlformats.org/officeDocument/2006/relationships/chart" Target="../charts/chart51.xml"/><Relationship Id="rId31" Type="http://schemas.openxmlformats.org/officeDocument/2006/relationships/chart" Target="../charts/chart72.xml"/><Relationship Id="rId44" Type="http://schemas.openxmlformats.org/officeDocument/2006/relationships/chart" Target="../charts/chart85.xml"/><Relationship Id="rId52" Type="http://schemas.openxmlformats.org/officeDocument/2006/relationships/chart" Target="../charts/chart93.xml"/><Relationship Id="rId60" Type="http://schemas.openxmlformats.org/officeDocument/2006/relationships/chart" Target="../charts/chart101.xml"/><Relationship Id="rId65" Type="http://schemas.openxmlformats.org/officeDocument/2006/relationships/chart" Target="../charts/chart106.xml"/><Relationship Id="rId73" Type="http://schemas.openxmlformats.org/officeDocument/2006/relationships/chart" Target="../charts/chart114.xml"/><Relationship Id="rId78" Type="http://schemas.openxmlformats.org/officeDocument/2006/relationships/chart" Target="../charts/chart119.xml"/><Relationship Id="rId81" Type="http://schemas.openxmlformats.org/officeDocument/2006/relationships/chart" Target="../charts/chart122.xml"/><Relationship Id="rId86" Type="http://schemas.openxmlformats.org/officeDocument/2006/relationships/chart" Target="../charts/chart127.xml"/><Relationship Id="rId94" Type="http://schemas.openxmlformats.org/officeDocument/2006/relationships/chart" Target="../charts/chart135.xml"/><Relationship Id="rId99" Type="http://schemas.openxmlformats.org/officeDocument/2006/relationships/chart" Target="../charts/chart140.xml"/><Relationship Id="rId101" Type="http://schemas.openxmlformats.org/officeDocument/2006/relationships/chart" Target="../charts/chart142.xml"/><Relationship Id="rId122" Type="http://schemas.openxmlformats.org/officeDocument/2006/relationships/chart" Target="../charts/chart163.xml"/><Relationship Id="rId130" Type="http://schemas.openxmlformats.org/officeDocument/2006/relationships/chart" Target="../charts/chart171.xml"/><Relationship Id="rId135" Type="http://schemas.openxmlformats.org/officeDocument/2006/relationships/chart" Target="../charts/chart176.xml"/><Relationship Id="rId143" Type="http://schemas.openxmlformats.org/officeDocument/2006/relationships/chart" Target="../charts/chart184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39" Type="http://schemas.openxmlformats.org/officeDocument/2006/relationships/chart" Target="../charts/chart80.xml"/><Relationship Id="rId109" Type="http://schemas.openxmlformats.org/officeDocument/2006/relationships/chart" Target="../charts/chart150.xml"/><Relationship Id="rId34" Type="http://schemas.openxmlformats.org/officeDocument/2006/relationships/chart" Target="../charts/chart75.xml"/><Relationship Id="rId50" Type="http://schemas.openxmlformats.org/officeDocument/2006/relationships/chart" Target="../charts/chart91.xml"/><Relationship Id="rId55" Type="http://schemas.openxmlformats.org/officeDocument/2006/relationships/chart" Target="../charts/chart96.xml"/><Relationship Id="rId76" Type="http://schemas.openxmlformats.org/officeDocument/2006/relationships/chart" Target="../charts/chart117.xml"/><Relationship Id="rId97" Type="http://schemas.openxmlformats.org/officeDocument/2006/relationships/chart" Target="../charts/chart138.xml"/><Relationship Id="rId104" Type="http://schemas.openxmlformats.org/officeDocument/2006/relationships/chart" Target="../charts/chart145.xml"/><Relationship Id="rId120" Type="http://schemas.openxmlformats.org/officeDocument/2006/relationships/chart" Target="../charts/chart161.xml"/><Relationship Id="rId125" Type="http://schemas.openxmlformats.org/officeDocument/2006/relationships/chart" Target="../charts/chart166.xml"/><Relationship Id="rId141" Type="http://schemas.openxmlformats.org/officeDocument/2006/relationships/chart" Target="../charts/chart182.xml"/><Relationship Id="rId146" Type="http://schemas.openxmlformats.org/officeDocument/2006/relationships/chart" Target="../charts/chart187.xml"/><Relationship Id="rId7" Type="http://schemas.openxmlformats.org/officeDocument/2006/relationships/chart" Target="../charts/chart48.xml"/><Relationship Id="rId71" Type="http://schemas.openxmlformats.org/officeDocument/2006/relationships/chart" Target="../charts/chart112.xml"/><Relationship Id="rId92" Type="http://schemas.openxmlformats.org/officeDocument/2006/relationships/chart" Target="../charts/chart133.xml"/><Relationship Id="rId2" Type="http://schemas.openxmlformats.org/officeDocument/2006/relationships/chart" Target="../charts/chart43.xml"/><Relationship Id="rId29" Type="http://schemas.openxmlformats.org/officeDocument/2006/relationships/chart" Target="../charts/chart70.xml"/><Relationship Id="rId24" Type="http://schemas.openxmlformats.org/officeDocument/2006/relationships/chart" Target="../charts/chart65.xml"/><Relationship Id="rId40" Type="http://schemas.openxmlformats.org/officeDocument/2006/relationships/chart" Target="../charts/chart81.xml"/><Relationship Id="rId45" Type="http://schemas.openxmlformats.org/officeDocument/2006/relationships/chart" Target="../charts/chart86.xml"/><Relationship Id="rId66" Type="http://schemas.openxmlformats.org/officeDocument/2006/relationships/chart" Target="../charts/chart107.xml"/><Relationship Id="rId87" Type="http://schemas.openxmlformats.org/officeDocument/2006/relationships/chart" Target="../charts/chart128.xml"/><Relationship Id="rId110" Type="http://schemas.openxmlformats.org/officeDocument/2006/relationships/chart" Target="../charts/chart151.xml"/><Relationship Id="rId115" Type="http://schemas.openxmlformats.org/officeDocument/2006/relationships/chart" Target="../charts/chart156.xml"/><Relationship Id="rId131" Type="http://schemas.openxmlformats.org/officeDocument/2006/relationships/chart" Target="../charts/chart172.xml"/><Relationship Id="rId136" Type="http://schemas.openxmlformats.org/officeDocument/2006/relationships/chart" Target="../charts/chart177.xml"/><Relationship Id="rId61" Type="http://schemas.openxmlformats.org/officeDocument/2006/relationships/chart" Target="../charts/chart102.xml"/><Relationship Id="rId82" Type="http://schemas.openxmlformats.org/officeDocument/2006/relationships/chart" Target="../charts/chart123.xml"/><Relationship Id="rId19" Type="http://schemas.openxmlformats.org/officeDocument/2006/relationships/chart" Target="../charts/chart60.xml"/><Relationship Id="rId14" Type="http://schemas.openxmlformats.org/officeDocument/2006/relationships/chart" Target="../charts/chart55.xml"/><Relationship Id="rId30" Type="http://schemas.openxmlformats.org/officeDocument/2006/relationships/chart" Target="../charts/chart71.xml"/><Relationship Id="rId35" Type="http://schemas.openxmlformats.org/officeDocument/2006/relationships/chart" Target="../charts/chart76.xml"/><Relationship Id="rId56" Type="http://schemas.openxmlformats.org/officeDocument/2006/relationships/chart" Target="../charts/chart97.xml"/><Relationship Id="rId77" Type="http://schemas.openxmlformats.org/officeDocument/2006/relationships/chart" Target="../charts/chart118.xml"/><Relationship Id="rId100" Type="http://schemas.openxmlformats.org/officeDocument/2006/relationships/chart" Target="../charts/chart141.xml"/><Relationship Id="rId105" Type="http://schemas.openxmlformats.org/officeDocument/2006/relationships/chart" Target="../charts/chart146.xml"/><Relationship Id="rId126" Type="http://schemas.openxmlformats.org/officeDocument/2006/relationships/chart" Target="../charts/chart167.xml"/><Relationship Id="rId147" Type="http://schemas.openxmlformats.org/officeDocument/2006/relationships/chart" Target="../charts/chart188.xml"/><Relationship Id="rId8" Type="http://schemas.openxmlformats.org/officeDocument/2006/relationships/chart" Target="../charts/chart49.xml"/><Relationship Id="rId51" Type="http://schemas.openxmlformats.org/officeDocument/2006/relationships/chart" Target="../charts/chart92.xml"/><Relationship Id="rId72" Type="http://schemas.openxmlformats.org/officeDocument/2006/relationships/chart" Target="../charts/chart113.xml"/><Relationship Id="rId93" Type="http://schemas.openxmlformats.org/officeDocument/2006/relationships/chart" Target="../charts/chart134.xml"/><Relationship Id="rId98" Type="http://schemas.openxmlformats.org/officeDocument/2006/relationships/chart" Target="../charts/chart139.xml"/><Relationship Id="rId121" Type="http://schemas.openxmlformats.org/officeDocument/2006/relationships/chart" Target="../charts/chart162.xml"/><Relationship Id="rId142" Type="http://schemas.openxmlformats.org/officeDocument/2006/relationships/chart" Target="../charts/chart18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2.xml"/><Relationship Id="rId1" Type="http://schemas.openxmlformats.org/officeDocument/2006/relationships/chart" Target="../charts/chart191.xml"/></Relationships>
</file>

<file path=xl/drawings/_rels/drawing8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309.xml"/><Relationship Id="rId21" Type="http://schemas.openxmlformats.org/officeDocument/2006/relationships/chart" Target="../charts/chart213.xml"/><Relationship Id="rId42" Type="http://schemas.openxmlformats.org/officeDocument/2006/relationships/chart" Target="../charts/chart234.xml"/><Relationship Id="rId63" Type="http://schemas.openxmlformats.org/officeDocument/2006/relationships/chart" Target="../charts/chart255.xml"/><Relationship Id="rId84" Type="http://schemas.openxmlformats.org/officeDocument/2006/relationships/chart" Target="../charts/chart276.xml"/><Relationship Id="rId138" Type="http://schemas.openxmlformats.org/officeDocument/2006/relationships/chart" Target="../charts/chart330.xml"/><Relationship Id="rId159" Type="http://schemas.openxmlformats.org/officeDocument/2006/relationships/chart" Target="../charts/chart351.xml"/><Relationship Id="rId170" Type="http://schemas.openxmlformats.org/officeDocument/2006/relationships/chart" Target="../charts/chart362.xml"/><Relationship Id="rId191" Type="http://schemas.openxmlformats.org/officeDocument/2006/relationships/chart" Target="../charts/chart383.xml"/><Relationship Id="rId205" Type="http://schemas.openxmlformats.org/officeDocument/2006/relationships/chart" Target="../charts/chart397.xml"/><Relationship Id="rId226" Type="http://schemas.openxmlformats.org/officeDocument/2006/relationships/chart" Target="../charts/chart418.xml"/><Relationship Id="rId107" Type="http://schemas.openxmlformats.org/officeDocument/2006/relationships/chart" Target="../charts/chart299.xml"/><Relationship Id="rId11" Type="http://schemas.openxmlformats.org/officeDocument/2006/relationships/chart" Target="../charts/chart203.xml"/><Relationship Id="rId32" Type="http://schemas.openxmlformats.org/officeDocument/2006/relationships/chart" Target="../charts/chart224.xml"/><Relationship Id="rId53" Type="http://schemas.openxmlformats.org/officeDocument/2006/relationships/chart" Target="../charts/chart245.xml"/><Relationship Id="rId74" Type="http://schemas.openxmlformats.org/officeDocument/2006/relationships/chart" Target="../charts/chart266.xml"/><Relationship Id="rId128" Type="http://schemas.openxmlformats.org/officeDocument/2006/relationships/chart" Target="../charts/chart320.xml"/><Relationship Id="rId149" Type="http://schemas.openxmlformats.org/officeDocument/2006/relationships/chart" Target="../charts/chart341.xml"/><Relationship Id="rId5" Type="http://schemas.openxmlformats.org/officeDocument/2006/relationships/chart" Target="../charts/chart197.xml"/><Relationship Id="rId95" Type="http://schemas.openxmlformats.org/officeDocument/2006/relationships/chart" Target="../charts/chart287.xml"/><Relationship Id="rId160" Type="http://schemas.openxmlformats.org/officeDocument/2006/relationships/chart" Target="../charts/chart352.xml"/><Relationship Id="rId181" Type="http://schemas.openxmlformats.org/officeDocument/2006/relationships/chart" Target="../charts/chart373.xml"/><Relationship Id="rId216" Type="http://schemas.openxmlformats.org/officeDocument/2006/relationships/chart" Target="../charts/chart408.xml"/><Relationship Id="rId237" Type="http://schemas.openxmlformats.org/officeDocument/2006/relationships/chart" Target="../charts/chart429.xml"/><Relationship Id="rId22" Type="http://schemas.openxmlformats.org/officeDocument/2006/relationships/chart" Target="../charts/chart214.xml"/><Relationship Id="rId43" Type="http://schemas.openxmlformats.org/officeDocument/2006/relationships/chart" Target="../charts/chart235.xml"/><Relationship Id="rId64" Type="http://schemas.openxmlformats.org/officeDocument/2006/relationships/chart" Target="../charts/chart256.xml"/><Relationship Id="rId118" Type="http://schemas.openxmlformats.org/officeDocument/2006/relationships/chart" Target="../charts/chart310.xml"/><Relationship Id="rId139" Type="http://schemas.openxmlformats.org/officeDocument/2006/relationships/chart" Target="../charts/chart331.xml"/><Relationship Id="rId85" Type="http://schemas.openxmlformats.org/officeDocument/2006/relationships/chart" Target="../charts/chart277.xml"/><Relationship Id="rId150" Type="http://schemas.openxmlformats.org/officeDocument/2006/relationships/chart" Target="../charts/chart342.xml"/><Relationship Id="rId171" Type="http://schemas.openxmlformats.org/officeDocument/2006/relationships/chart" Target="../charts/chart363.xml"/><Relationship Id="rId192" Type="http://schemas.openxmlformats.org/officeDocument/2006/relationships/chart" Target="../charts/chart384.xml"/><Relationship Id="rId206" Type="http://schemas.openxmlformats.org/officeDocument/2006/relationships/chart" Target="../charts/chart398.xml"/><Relationship Id="rId227" Type="http://schemas.openxmlformats.org/officeDocument/2006/relationships/chart" Target="../charts/chart419.xml"/><Relationship Id="rId201" Type="http://schemas.openxmlformats.org/officeDocument/2006/relationships/chart" Target="../charts/chart393.xml"/><Relationship Id="rId222" Type="http://schemas.openxmlformats.org/officeDocument/2006/relationships/chart" Target="../charts/chart414.xml"/><Relationship Id="rId243" Type="http://schemas.openxmlformats.org/officeDocument/2006/relationships/chart" Target="../charts/chart435.xml"/><Relationship Id="rId12" Type="http://schemas.openxmlformats.org/officeDocument/2006/relationships/chart" Target="../charts/chart204.xml"/><Relationship Id="rId17" Type="http://schemas.openxmlformats.org/officeDocument/2006/relationships/chart" Target="../charts/chart209.xml"/><Relationship Id="rId33" Type="http://schemas.openxmlformats.org/officeDocument/2006/relationships/chart" Target="../charts/chart225.xml"/><Relationship Id="rId38" Type="http://schemas.openxmlformats.org/officeDocument/2006/relationships/chart" Target="../charts/chart230.xml"/><Relationship Id="rId59" Type="http://schemas.openxmlformats.org/officeDocument/2006/relationships/chart" Target="../charts/chart251.xml"/><Relationship Id="rId103" Type="http://schemas.openxmlformats.org/officeDocument/2006/relationships/chart" Target="../charts/chart295.xml"/><Relationship Id="rId108" Type="http://schemas.openxmlformats.org/officeDocument/2006/relationships/chart" Target="../charts/chart300.xml"/><Relationship Id="rId124" Type="http://schemas.openxmlformats.org/officeDocument/2006/relationships/chart" Target="../charts/chart316.xml"/><Relationship Id="rId129" Type="http://schemas.openxmlformats.org/officeDocument/2006/relationships/chart" Target="../charts/chart321.xml"/><Relationship Id="rId54" Type="http://schemas.openxmlformats.org/officeDocument/2006/relationships/chart" Target="../charts/chart246.xml"/><Relationship Id="rId70" Type="http://schemas.openxmlformats.org/officeDocument/2006/relationships/chart" Target="../charts/chart262.xml"/><Relationship Id="rId75" Type="http://schemas.openxmlformats.org/officeDocument/2006/relationships/chart" Target="../charts/chart267.xml"/><Relationship Id="rId91" Type="http://schemas.openxmlformats.org/officeDocument/2006/relationships/chart" Target="../charts/chart283.xml"/><Relationship Id="rId96" Type="http://schemas.openxmlformats.org/officeDocument/2006/relationships/chart" Target="../charts/chart288.xml"/><Relationship Id="rId140" Type="http://schemas.openxmlformats.org/officeDocument/2006/relationships/chart" Target="../charts/chart332.xml"/><Relationship Id="rId145" Type="http://schemas.openxmlformats.org/officeDocument/2006/relationships/chart" Target="../charts/chart337.xml"/><Relationship Id="rId161" Type="http://schemas.openxmlformats.org/officeDocument/2006/relationships/chart" Target="../charts/chart353.xml"/><Relationship Id="rId166" Type="http://schemas.openxmlformats.org/officeDocument/2006/relationships/chart" Target="../charts/chart358.xml"/><Relationship Id="rId182" Type="http://schemas.openxmlformats.org/officeDocument/2006/relationships/chart" Target="../charts/chart374.xml"/><Relationship Id="rId187" Type="http://schemas.openxmlformats.org/officeDocument/2006/relationships/chart" Target="../charts/chart379.xml"/><Relationship Id="rId217" Type="http://schemas.openxmlformats.org/officeDocument/2006/relationships/chart" Target="../charts/chart409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212" Type="http://schemas.openxmlformats.org/officeDocument/2006/relationships/chart" Target="../charts/chart404.xml"/><Relationship Id="rId233" Type="http://schemas.openxmlformats.org/officeDocument/2006/relationships/chart" Target="../charts/chart425.xml"/><Relationship Id="rId238" Type="http://schemas.openxmlformats.org/officeDocument/2006/relationships/chart" Target="../charts/chart430.xml"/><Relationship Id="rId23" Type="http://schemas.openxmlformats.org/officeDocument/2006/relationships/chart" Target="../charts/chart215.xml"/><Relationship Id="rId28" Type="http://schemas.openxmlformats.org/officeDocument/2006/relationships/chart" Target="../charts/chart220.xml"/><Relationship Id="rId49" Type="http://schemas.openxmlformats.org/officeDocument/2006/relationships/chart" Target="../charts/chart241.xml"/><Relationship Id="rId114" Type="http://schemas.openxmlformats.org/officeDocument/2006/relationships/chart" Target="../charts/chart306.xml"/><Relationship Id="rId119" Type="http://schemas.openxmlformats.org/officeDocument/2006/relationships/chart" Target="../charts/chart311.xml"/><Relationship Id="rId44" Type="http://schemas.openxmlformats.org/officeDocument/2006/relationships/chart" Target="../charts/chart236.xml"/><Relationship Id="rId60" Type="http://schemas.openxmlformats.org/officeDocument/2006/relationships/chart" Target="../charts/chart252.xml"/><Relationship Id="rId65" Type="http://schemas.openxmlformats.org/officeDocument/2006/relationships/chart" Target="../charts/chart257.xml"/><Relationship Id="rId81" Type="http://schemas.openxmlformats.org/officeDocument/2006/relationships/chart" Target="../charts/chart273.xml"/><Relationship Id="rId86" Type="http://schemas.openxmlformats.org/officeDocument/2006/relationships/chart" Target="../charts/chart278.xml"/><Relationship Id="rId130" Type="http://schemas.openxmlformats.org/officeDocument/2006/relationships/chart" Target="../charts/chart322.xml"/><Relationship Id="rId135" Type="http://schemas.openxmlformats.org/officeDocument/2006/relationships/chart" Target="../charts/chart327.xml"/><Relationship Id="rId151" Type="http://schemas.openxmlformats.org/officeDocument/2006/relationships/chart" Target="../charts/chart343.xml"/><Relationship Id="rId156" Type="http://schemas.openxmlformats.org/officeDocument/2006/relationships/chart" Target="../charts/chart348.xml"/><Relationship Id="rId177" Type="http://schemas.openxmlformats.org/officeDocument/2006/relationships/chart" Target="../charts/chart369.xml"/><Relationship Id="rId198" Type="http://schemas.openxmlformats.org/officeDocument/2006/relationships/chart" Target="../charts/chart390.xml"/><Relationship Id="rId172" Type="http://schemas.openxmlformats.org/officeDocument/2006/relationships/chart" Target="../charts/chart364.xml"/><Relationship Id="rId193" Type="http://schemas.openxmlformats.org/officeDocument/2006/relationships/chart" Target="../charts/chart385.xml"/><Relationship Id="rId202" Type="http://schemas.openxmlformats.org/officeDocument/2006/relationships/chart" Target="../charts/chart394.xml"/><Relationship Id="rId207" Type="http://schemas.openxmlformats.org/officeDocument/2006/relationships/chart" Target="../charts/chart399.xml"/><Relationship Id="rId223" Type="http://schemas.openxmlformats.org/officeDocument/2006/relationships/chart" Target="../charts/chart415.xml"/><Relationship Id="rId228" Type="http://schemas.openxmlformats.org/officeDocument/2006/relationships/chart" Target="../charts/chart420.xml"/><Relationship Id="rId244" Type="http://schemas.openxmlformats.org/officeDocument/2006/relationships/chart" Target="../charts/chart436.xml"/><Relationship Id="rId13" Type="http://schemas.openxmlformats.org/officeDocument/2006/relationships/chart" Target="../charts/chart205.xml"/><Relationship Id="rId18" Type="http://schemas.openxmlformats.org/officeDocument/2006/relationships/chart" Target="../charts/chart210.xml"/><Relationship Id="rId39" Type="http://schemas.openxmlformats.org/officeDocument/2006/relationships/chart" Target="../charts/chart231.xml"/><Relationship Id="rId109" Type="http://schemas.openxmlformats.org/officeDocument/2006/relationships/chart" Target="../charts/chart301.xml"/><Relationship Id="rId34" Type="http://schemas.openxmlformats.org/officeDocument/2006/relationships/chart" Target="../charts/chart226.xml"/><Relationship Id="rId50" Type="http://schemas.openxmlformats.org/officeDocument/2006/relationships/chart" Target="../charts/chart242.xml"/><Relationship Id="rId55" Type="http://schemas.openxmlformats.org/officeDocument/2006/relationships/chart" Target="../charts/chart247.xml"/><Relationship Id="rId76" Type="http://schemas.openxmlformats.org/officeDocument/2006/relationships/chart" Target="../charts/chart268.xml"/><Relationship Id="rId97" Type="http://schemas.openxmlformats.org/officeDocument/2006/relationships/chart" Target="../charts/chart289.xml"/><Relationship Id="rId104" Type="http://schemas.openxmlformats.org/officeDocument/2006/relationships/chart" Target="../charts/chart296.xml"/><Relationship Id="rId120" Type="http://schemas.openxmlformats.org/officeDocument/2006/relationships/chart" Target="../charts/chart312.xml"/><Relationship Id="rId125" Type="http://schemas.openxmlformats.org/officeDocument/2006/relationships/chart" Target="../charts/chart317.xml"/><Relationship Id="rId141" Type="http://schemas.openxmlformats.org/officeDocument/2006/relationships/chart" Target="../charts/chart333.xml"/><Relationship Id="rId146" Type="http://schemas.openxmlformats.org/officeDocument/2006/relationships/chart" Target="../charts/chart338.xml"/><Relationship Id="rId167" Type="http://schemas.openxmlformats.org/officeDocument/2006/relationships/chart" Target="../charts/chart359.xml"/><Relationship Id="rId188" Type="http://schemas.openxmlformats.org/officeDocument/2006/relationships/chart" Target="../charts/chart380.xml"/><Relationship Id="rId7" Type="http://schemas.openxmlformats.org/officeDocument/2006/relationships/chart" Target="../charts/chart199.xml"/><Relationship Id="rId71" Type="http://schemas.openxmlformats.org/officeDocument/2006/relationships/chart" Target="../charts/chart263.xml"/><Relationship Id="rId92" Type="http://schemas.openxmlformats.org/officeDocument/2006/relationships/chart" Target="../charts/chart284.xml"/><Relationship Id="rId162" Type="http://schemas.openxmlformats.org/officeDocument/2006/relationships/chart" Target="../charts/chart354.xml"/><Relationship Id="rId183" Type="http://schemas.openxmlformats.org/officeDocument/2006/relationships/chart" Target="../charts/chart375.xml"/><Relationship Id="rId213" Type="http://schemas.openxmlformats.org/officeDocument/2006/relationships/chart" Target="../charts/chart405.xml"/><Relationship Id="rId218" Type="http://schemas.openxmlformats.org/officeDocument/2006/relationships/chart" Target="../charts/chart410.xml"/><Relationship Id="rId234" Type="http://schemas.openxmlformats.org/officeDocument/2006/relationships/chart" Target="../charts/chart426.xml"/><Relationship Id="rId239" Type="http://schemas.openxmlformats.org/officeDocument/2006/relationships/chart" Target="../charts/chart431.xml"/><Relationship Id="rId2" Type="http://schemas.openxmlformats.org/officeDocument/2006/relationships/chart" Target="../charts/chart194.xml"/><Relationship Id="rId29" Type="http://schemas.openxmlformats.org/officeDocument/2006/relationships/chart" Target="../charts/chart221.xml"/><Relationship Id="rId24" Type="http://schemas.openxmlformats.org/officeDocument/2006/relationships/chart" Target="../charts/chart216.xml"/><Relationship Id="rId40" Type="http://schemas.openxmlformats.org/officeDocument/2006/relationships/chart" Target="../charts/chart232.xml"/><Relationship Id="rId45" Type="http://schemas.openxmlformats.org/officeDocument/2006/relationships/chart" Target="../charts/chart237.xml"/><Relationship Id="rId66" Type="http://schemas.openxmlformats.org/officeDocument/2006/relationships/chart" Target="../charts/chart258.xml"/><Relationship Id="rId87" Type="http://schemas.openxmlformats.org/officeDocument/2006/relationships/chart" Target="../charts/chart279.xml"/><Relationship Id="rId110" Type="http://schemas.openxmlformats.org/officeDocument/2006/relationships/chart" Target="../charts/chart302.xml"/><Relationship Id="rId115" Type="http://schemas.openxmlformats.org/officeDocument/2006/relationships/chart" Target="../charts/chart307.xml"/><Relationship Id="rId131" Type="http://schemas.openxmlformats.org/officeDocument/2006/relationships/chart" Target="../charts/chart323.xml"/><Relationship Id="rId136" Type="http://schemas.openxmlformats.org/officeDocument/2006/relationships/chart" Target="../charts/chart328.xml"/><Relationship Id="rId157" Type="http://schemas.openxmlformats.org/officeDocument/2006/relationships/chart" Target="../charts/chart349.xml"/><Relationship Id="rId178" Type="http://schemas.openxmlformats.org/officeDocument/2006/relationships/chart" Target="../charts/chart370.xml"/><Relationship Id="rId61" Type="http://schemas.openxmlformats.org/officeDocument/2006/relationships/chart" Target="../charts/chart253.xml"/><Relationship Id="rId82" Type="http://schemas.openxmlformats.org/officeDocument/2006/relationships/chart" Target="../charts/chart274.xml"/><Relationship Id="rId152" Type="http://schemas.openxmlformats.org/officeDocument/2006/relationships/chart" Target="../charts/chart344.xml"/><Relationship Id="rId173" Type="http://schemas.openxmlformats.org/officeDocument/2006/relationships/chart" Target="../charts/chart365.xml"/><Relationship Id="rId194" Type="http://schemas.openxmlformats.org/officeDocument/2006/relationships/chart" Target="../charts/chart386.xml"/><Relationship Id="rId199" Type="http://schemas.openxmlformats.org/officeDocument/2006/relationships/chart" Target="../charts/chart391.xml"/><Relationship Id="rId203" Type="http://schemas.openxmlformats.org/officeDocument/2006/relationships/chart" Target="../charts/chart395.xml"/><Relationship Id="rId208" Type="http://schemas.openxmlformats.org/officeDocument/2006/relationships/chart" Target="../charts/chart400.xml"/><Relationship Id="rId229" Type="http://schemas.openxmlformats.org/officeDocument/2006/relationships/chart" Target="../charts/chart421.xml"/><Relationship Id="rId19" Type="http://schemas.openxmlformats.org/officeDocument/2006/relationships/chart" Target="../charts/chart211.xml"/><Relationship Id="rId224" Type="http://schemas.openxmlformats.org/officeDocument/2006/relationships/chart" Target="../charts/chart416.xml"/><Relationship Id="rId240" Type="http://schemas.openxmlformats.org/officeDocument/2006/relationships/chart" Target="../charts/chart432.xml"/><Relationship Id="rId14" Type="http://schemas.openxmlformats.org/officeDocument/2006/relationships/chart" Target="../charts/chart206.xml"/><Relationship Id="rId30" Type="http://schemas.openxmlformats.org/officeDocument/2006/relationships/chart" Target="../charts/chart222.xml"/><Relationship Id="rId35" Type="http://schemas.openxmlformats.org/officeDocument/2006/relationships/chart" Target="../charts/chart227.xml"/><Relationship Id="rId56" Type="http://schemas.openxmlformats.org/officeDocument/2006/relationships/chart" Target="../charts/chart248.xml"/><Relationship Id="rId77" Type="http://schemas.openxmlformats.org/officeDocument/2006/relationships/chart" Target="../charts/chart269.xml"/><Relationship Id="rId100" Type="http://schemas.openxmlformats.org/officeDocument/2006/relationships/chart" Target="../charts/chart292.xml"/><Relationship Id="rId105" Type="http://schemas.openxmlformats.org/officeDocument/2006/relationships/chart" Target="../charts/chart297.xml"/><Relationship Id="rId126" Type="http://schemas.openxmlformats.org/officeDocument/2006/relationships/chart" Target="../charts/chart318.xml"/><Relationship Id="rId147" Type="http://schemas.openxmlformats.org/officeDocument/2006/relationships/chart" Target="../charts/chart339.xml"/><Relationship Id="rId168" Type="http://schemas.openxmlformats.org/officeDocument/2006/relationships/chart" Target="../charts/chart360.xml"/><Relationship Id="rId8" Type="http://schemas.openxmlformats.org/officeDocument/2006/relationships/chart" Target="../charts/chart200.xml"/><Relationship Id="rId51" Type="http://schemas.openxmlformats.org/officeDocument/2006/relationships/chart" Target="../charts/chart243.xml"/><Relationship Id="rId72" Type="http://schemas.openxmlformats.org/officeDocument/2006/relationships/chart" Target="../charts/chart264.xml"/><Relationship Id="rId93" Type="http://schemas.openxmlformats.org/officeDocument/2006/relationships/chart" Target="../charts/chart285.xml"/><Relationship Id="rId98" Type="http://schemas.openxmlformats.org/officeDocument/2006/relationships/chart" Target="../charts/chart290.xml"/><Relationship Id="rId121" Type="http://schemas.openxmlformats.org/officeDocument/2006/relationships/chart" Target="../charts/chart313.xml"/><Relationship Id="rId142" Type="http://schemas.openxmlformats.org/officeDocument/2006/relationships/chart" Target="../charts/chart334.xml"/><Relationship Id="rId163" Type="http://schemas.openxmlformats.org/officeDocument/2006/relationships/chart" Target="../charts/chart355.xml"/><Relationship Id="rId184" Type="http://schemas.openxmlformats.org/officeDocument/2006/relationships/chart" Target="../charts/chart376.xml"/><Relationship Id="rId189" Type="http://schemas.openxmlformats.org/officeDocument/2006/relationships/chart" Target="../charts/chart381.xml"/><Relationship Id="rId219" Type="http://schemas.openxmlformats.org/officeDocument/2006/relationships/chart" Target="../charts/chart411.xml"/><Relationship Id="rId3" Type="http://schemas.openxmlformats.org/officeDocument/2006/relationships/chart" Target="../charts/chart195.xml"/><Relationship Id="rId214" Type="http://schemas.openxmlformats.org/officeDocument/2006/relationships/chart" Target="../charts/chart406.xml"/><Relationship Id="rId230" Type="http://schemas.openxmlformats.org/officeDocument/2006/relationships/chart" Target="../charts/chart422.xml"/><Relationship Id="rId235" Type="http://schemas.openxmlformats.org/officeDocument/2006/relationships/chart" Target="../charts/chart427.xml"/><Relationship Id="rId25" Type="http://schemas.openxmlformats.org/officeDocument/2006/relationships/chart" Target="../charts/chart217.xml"/><Relationship Id="rId46" Type="http://schemas.openxmlformats.org/officeDocument/2006/relationships/chart" Target="../charts/chart238.xml"/><Relationship Id="rId67" Type="http://schemas.openxmlformats.org/officeDocument/2006/relationships/chart" Target="../charts/chart259.xml"/><Relationship Id="rId116" Type="http://schemas.openxmlformats.org/officeDocument/2006/relationships/chart" Target="../charts/chart308.xml"/><Relationship Id="rId137" Type="http://schemas.openxmlformats.org/officeDocument/2006/relationships/chart" Target="../charts/chart329.xml"/><Relationship Id="rId158" Type="http://schemas.openxmlformats.org/officeDocument/2006/relationships/chart" Target="../charts/chart350.xml"/><Relationship Id="rId20" Type="http://schemas.openxmlformats.org/officeDocument/2006/relationships/chart" Target="../charts/chart212.xml"/><Relationship Id="rId41" Type="http://schemas.openxmlformats.org/officeDocument/2006/relationships/chart" Target="../charts/chart233.xml"/><Relationship Id="rId62" Type="http://schemas.openxmlformats.org/officeDocument/2006/relationships/chart" Target="../charts/chart254.xml"/><Relationship Id="rId83" Type="http://schemas.openxmlformats.org/officeDocument/2006/relationships/chart" Target="../charts/chart275.xml"/><Relationship Id="rId88" Type="http://schemas.openxmlformats.org/officeDocument/2006/relationships/chart" Target="../charts/chart280.xml"/><Relationship Id="rId111" Type="http://schemas.openxmlformats.org/officeDocument/2006/relationships/chart" Target="../charts/chart303.xml"/><Relationship Id="rId132" Type="http://schemas.openxmlformats.org/officeDocument/2006/relationships/chart" Target="../charts/chart324.xml"/><Relationship Id="rId153" Type="http://schemas.openxmlformats.org/officeDocument/2006/relationships/chart" Target="../charts/chart345.xml"/><Relationship Id="rId174" Type="http://schemas.openxmlformats.org/officeDocument/2006/relationships/chart" Target="../charts/chart366.xml"/><Relationship Id="rId179" Type="http://schemas.openxmlformats.org/officeDocument/2006/relationships/chart" Target="../charts/chart371.xml"/><Relationship Id="rId195" Type="http://schemas.openxmlformats.org/officeDocument/2006/relationships/chart" Target="../charts/chart387.xml"/><Relationship Id="rId209" Type="http://schemas.openxmlformats.org/officeDocument/2006/relationships/chart" Target="../charts/chart401.xml"/><Relationship Id="rId190" Type="http://schemas.openxmlformats.org/officeDocument/2006/relationships/chart" Target="../charts/chart382.xml"/><Relationship Id="rId204" Type="http://schemas.openxmlformats.org/officeDocument/2006/relationships/chart" Target="../charts/chart396.xml"/><Relationship Id="rId220" Type="http://schemas.openxmlformats.org/officeDocument/2006/relationships/chart" Target="../charts/chart412.xml"/><Relationship Id="rId225" Type="http://schemas.openxmlformats.org/officeDocument/2006/relationships/chart" Target="../charts/chart417.xml"/><Relationship Id="rId241" Type="http://schemas.openxmlformats.org/officeDocument/2006/relationships/chart" Target="../charts/chart433.xml"/><Relationship Id="rId15" Type="http://schemas.openxmlformats.org/officeDocument/2006/relationships/chart" Target="../charts/chart207.xml"/><Relationship Id="rId36" Type="http://schemas.openxmlformats.org/officeDocument/2006/relationships/chart" Target="../charts/chart228.xml"/><Relationship Id="rId57" Type="http://schemas.openxmlformats.org/officeDocument/2006/relationships/chart" Target="../charts/chart249.xml"/><Relationship Id="rId106" Type="http://schemas.openxmlformats.org/officeDocument/2006/relationships/chart" Target="../charts/chart298.xml"/><Relationship Id="rId127" Type="http://schemas.openxmlformats.org/officeDocument/2006/relationships/chart" Target="../charts/chart319.xml"/><Relationship Id="rId10" Type="http://schemas.openxmlformats.org/officeDocument/2006/relationships/chart" Target="../charts/chart202.xml"/><Relationship Id="rId31" Type="http://schemas.openxmlformats.org/officeDocument/2006/relationships/chart" Target="../charts/chart223.xml"/><Relationship Id="rId52" Type="http://schemas.openxmlformats.org/officeDocument/2006/relationships/chart" Target="../charts/chart244.xml"/><Relationship Id="rId73" Type="http://schemas.openxmlformats.org/officeDocument/2006/relationships/chart" Target="../charts/chart265.xml"/><Relationship Id="rId78" Type="http://schemas.openxmlformats.org/officeDocument/2006/relationships/chart" Target="../charts/chart270.xml"/><Relationship Id="rId94" Type="http://schemas.openxmlformats.org/officeDocument/2006/relationships/chart" Target="../charts/chart286.xml"/><Relationship Id="rId99" Type="http://schemas.openxmlformats.org/officeDocument/2006/relationships/chart" Target="../charts/chart291.xml"/><Relationship Id="rId101" Type="http://schemas.openxmlformats.org/officeDocument/2006/relationships/chart" Target="../charts/chart293.xml"/><Relationship Id="rId122" Type="http://schemas.openxmlformats.org/officeDocument/2006/relationships/chart" Target="../charts/chart314.xml"/><Relationship Id="rId143" Type="http://schemas.openxmlformats.org/officeDocument/2006/relationships/chart" Target="../charts/chart335.xml"/><Relationship Id="rId148" Type="http://schemas.openxmlformats.org/officeDocument/2006/relationships/chart" Target="../charts/chart340.xml"/><Relationship Id="rId164" Type="http://schemas.openxmlformats.org/officeDocument/2006/relationships/chart" Target="../charts/chart356.xml"/><Relationship Id="rId169" Type="http://schemas.openxmlformats.org/officeDocument/2006/relationships/chart" Target="../charts/chart361.xml"/><Relationship Id="rId185" Type="http://schemas.openxmlformats.org/officeDocument/2006/relationships/chart" Target="../charts/chart377.xml"/><Relationship Id="rId4" Type="http://schemas.openxmlformats.org/officeDocument/2006/relationships/chart" Target="../charts/chart196.xml"/><Relationship Id="rId9" Type="http://schemas.openxmlformats.org/officeDocument/2006/relationships/chart" Target="../charts/chart201.xml"/><Relationship Id="rId180" Type="http://schemas.openxmlformats.org/officeDocument/2006/relationships/chart" Target="../charts/chart372.xml"/><Relationship Id="rId210" Type="http://schemas.openxmlformats.org/officeDocument/2006/relationships/chart" Target="../charts/chart402.xml"/><Relationship Id="rId215" Type="http://schemas.openxmlformats.org/officeDocument/2006/relationships/chart" Target="../charts/chart407.xml"/><Relationship Id="rId236" Type="http://schemas.openxmlformats.org/officeDocument/2006/relationships/chart" Target="../charts/chart428.xml"/><Relationship Id="rId26" Type="http://schemas.openxmlformats.org/officeDocument/2006/relationships/chart" Target="../charts/chart218.xml"/><Relationship Id="rId231" Type="http://schemas.openxmlformats.org/officeDocument/2006/relationships/chart" Target="../charts/chart423.xml"/><Relationship Id="rId47" Type="http://schemas.openxmlformats.org/officeDocument/2006/relationships/chart" Target="../charts/chart239.xml"/><Relationship Id="rId68" Type="http://schemas.openxmlformats.org/officeDocument/2006/relationships/chart" Target="../charts/chart260.xml"/><Relationship Id="rId89" Type="http://schemas.openxmlformats.org/officeDocument/2006/relationships/chart" Target="../charts/chart281.xml"/><Relationship Id="rId112" Type="http://schemas.openxmlformats.org/officeDocument/2006/relationships/chart" Target="../charts/chart304.xml"/><Relationship Id="rId133" Type="http://schemas.openxmlformats.org/officeDocument/2006/relationships/chart" Target="../charts/chart325.xml"/><Relationship Id="rId154" Type="http://schemas.openxmlformats.org/officeDocument/2006/relationships/chart" Target="../charts/chart346.xml"/><Relationship Id="rId175" Type="http://schemas.openxmlformats.org/officeDocument/2006/relationships/chart" Target="../charts/chart367.xml"/><Relationship Id="rId196" Type="http://schemas.openxmlformats.org/officeDocument/2006/relationships/chart" Target="../charts/chart388.xml"/><Relationship Id="rId200" Type="http://schemas.openxmlformats.org/officeDocument/2006/relationships/chart" Target="../charts/chart392.xml"/><Relationship Id="rId16" Type="http://schemas.openxmlformats.org/officeDocument/2006/relationships/chart" Target="../charts/chart208.xml"/><Relationship Id="rId221" Type="http://schemas.openxmlformats.org/officeDocument/2006/relationships/chart" Target="../charts/chart413.xml"/><Relationship Id="rId242" Type="http://schemas.openxmlformats.org/officeDocument/2006/relationships/chart" Target="../charts/chart434.xml"/><Relationship Id="rId37" Type="http://schemas.openxmlformats.org/officeDocument/2006/relationships/chart" Target="../charts/chart229.xml"/><Relationship Id="rId58" Type="http://schemas.openxmlformats.org/officeDocument/2006/relationships/chart" Target="../charts/chart250.xml"/><Relationship Id="rId79" Type="http://schemas.openxmlformats.org/officeDocument/2006/relationships/chart" Target="../charts/chart271.xml"/><Relationship Id="rId102" Type="http://schemas.openxmlformats.org/officeDocument/2006/relationships/chart" Target="../charts/chart294.xml"/><Relationship Id="rId123" Type="http://schemas.openxmlformats.org/officeDocument/2006/relationships/chart" Target="../charts/chart315.xml"/><Relationship Id="rId144" Type="http://schemas.openxmlformats.org/officeDocument/2006/relationships/chart" Target="../charts/chart336.xml"/><Relationship Id="rId90" Type="http://schemas.openxmlformats.org/officeDocument/2006/relationships/chart" Target="../charts/chart282.xml"/><Relationship Id="rId165" Type="http://schemas.openxmlformats.org/officeDocument/2006/relationships/chart" Target="../charts/chart357.xml"/><Relationship Id="rId186" Type="http://schemas.openxmlformats.org/officeDocument/2006/relationships/chart" Target="../charts/chart378.xml"/><Relationship Id="rId211" Type="http://schemas.openxmlformats.org/officeDocument/2006/relationships/chart" Target="../charts/chart403.xml"/><Relationship Id="rId232" Type="http://schemas.openxmlformats.org/officeDocument/2006/relationships/chart" Target="../charts/chart424.xml"/><Relationship Id="rId27" Type="http://schemas.openxmlformats.org/officeDocument/2006/relationships/chart" Target="../charts/chart219.xml"/><Relationship Id="rId48" Type="http://schemas.openxmlformats.org/officeDocument/2006/relationships/chart" Target="../charts/chart240.xml"/><Relationship Id="rId69" Type="http://schemas.openxmlformats.org/officeDocument/2006/relationships/chart" Target="../charts/chart261.xml"/><Relationship Id="rId113" Type="http://schemas.openxmlformats.org/officeDocument/2006/relationships/chart" Target="../charts/chart305.xml"/><Relationship Id="rId134" Type="http://schemas.openxmlformats.org/officeDocument/2006/relationships/chart" Target="../charts/chart326.xml"/><Relationship Id="rId80" Type="http://schemas.openxmlformats.org/officeDocument/2006/relationships/chart" Target="../charts/chart272.xml"/><Relationship Id="rId155" Type="http://schemas.openxmlformats.org/officeDocument/2006/relationships/chart" Target="../charts/chart347.xml"/><Relationship Id="rId176" Type="http://schemas.openxmlformats.org/officeDocument/2006/relationships/chart" Target="../charts/chart368.xml"/><Relationship Id="rId197" Type="http://schemas.openxmlformats.org/officeDocument/2006/relationships/chart" Target="../charts/chart38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8.xml"/><Relationship Id="rId1" Type="http://schemas.openxmlformats.org/officeDocument/2006/relationships/chart" Target="../charts/chart43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0.xml"/><Relationship Id="rId1" Type="http://schemas.openxmlformats.org/officeDocument/2006/relationships/chart" Target="../charts/chart439.xml"/></Relationships>
</file>

<file path=xl/drawings/_rels/drawing1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557.xml"/><Relationship Id="rId21" Type="http://schemas.openxmlformats.org/officeDocument/2006/relationships/chart" Target="../charts/chart461.xml"/><Relationship Id="rId42" Type="http://schemas.openxmlformats.org/officeDocument/2006/relationships/chart" Target="../charts/chart482.xml"/><Relationship Id="rId63" Type="http://schemas.openxmlformats.org/officeDocument/2006/relationships/chart" Target="../charts/chart503.xml"/><Relationship Id="rId84" Type="http://schemas.openxmlformats.org/officeDocument/2006/relationships/chart" Target="../charts/chart524.xml"/><Relationship Id="rId138" Type="http://schemas.openxmlformats.org/officeDocument/2006/relationships/chart" Target="../charts/chart578.xml"/><Relationship Id="rId159" Type="http://schemas.openxmlformats.org/officeDocument/2006/relationships/chart" Target="../charts/chart599.xml"/><Relationship Id="rId170" Type="http://schemas.openxmlformats.org/officeDocument/2006/relationships/chart" Target="../charts/chart610.xml"/><Relationship Id="rId191" Type="http://schemas.openxmlformats.org/officeDocument/2006/relationships/chart" Target="../charts/chart631.xml"/><Relationship Id="rId205" Type="http://schemas.openxmlformats.org/officeDocument/2006/relationships/chart" Target="../charts/chart645.xml"/><Relationship Id="rId226" Type="http://schemas.openxmlformats.org/officeDocument/2006/relationships/chart" Target="../charts/chart666.xml"/><Relationship Id="rId107" Type="http://schemas.openxmlformats.org/officeDocument/2006/relationships/chart" Target="../charts/chart547.xml"/><Relationship Id="rId11" Type="http://schemas.openxmlformats.org/officeDocument/2006/relationships/chart" Target="../charts/chart451.xml"/><Relationship Id="rId32" Type="http://schemas.openxmlformats.org/officeDocument/2006/relationships/chart" Target="../charts/chart472.xml"/><Relationship Id="rId53" Type="http://schemas.openxmlformats.org/officeDocument/2006/relationships/chart" Target="../charts/chart493.xml"/><Relationship Id="rId74" Type="http://schemas.openxmlformats.org/officeDocument/2006/relationships/chart" Target="../charts/chart514.xml"/><Relationship Id="rId128" Type="http://schemas.openxmlformats.org/officeDocument/2006/relationships/chart" Target="../charts/chart568.xml"/><Relationship Id="rId149" Type="http://schemas.openxmlformats.org/officeDocument/2006/relationships/chart" Target="../charts/chart589.xml"/><Relationship Id="rId5" Type="http://schemas.openxmlformats.org/officeDocument/2006/relationships/chart" Target="../charts/chart445.xml"/><Relationship Id="rId95" Type="http://schemas.openxmlformats.org/officeDocument/2006/relationships/chart" Target="../charts/chart535.xml"/><Relationship Id="rId160" Type="http://schemas.openxmlformats.org/officeDocument/2006/relationships/chart" Target="../charts/chart600.xml"/><Relationship Id="rId181" Type="http://schemas.openxmlformats.org/officeDocument/2006/relationships/chart" Target="../charts/chart621.xml"/><Relationship Id="rId216" Type="http://schemas.openxmlformats.org/officeDocument/2006/relationships/chart" Target="../charts/chart656.xml"/><Relationship Id="rId237" Type="http://schemas.openxmlformats.org/officeDocument/2006/relationships/chart" Target="../charts/chart677.xml"/><Relationship Id="rId22" Type="http://schemas.openxmlformats.org/officeDocument/2006/relationships/chart" Target="../charts/chart462.xml"/><Relationship Id="rId43" Type="http://schemas.openxmlformats.org/officeDocument/2006/relationships/chart" Target="../charts/chart483.xml"/><Relationship Id="rId64" Type="http://schemas.openxmlformats.org/officeDocument/2006/relationships/chart" Target="../charts/chart504.xml"/><Relationship Id="rId118" Type="http://schemas.openxmlformats.org/officeDocument/2006/relationships/chart" Target="../charts/chart558.xml"/><Relationship Id="rId139" Type="http://schemas.openxmlformats.org/officeDocument/2006/relationships/chart" Target="../charts/chart579.xml"/><Relationship Id="rId85" Type="http://schemas.openxmlformats.org/officeDocument/2006/relationships/chart" Target="../charts/chart525.xml"/><Relationship Id="rId150" Type="http://schemas.openxmlformats.org/officeDocument/2006/relationships/chart" Target="../charts/chart590.xml"/><Relationship Id="rId171" Type="http://schemas.openxmlformats.org/officeDocument/2006/relationships/chart" Target="../charts/chart611.xml"/><Relationship Id="rId192" Type="http://schemas.openxmlformats.org/officeDocument/2006/relationships/chart" Target="../charts/chart632.xml"/><Relationship Id="rId206" Type="http://schemas.openxmlformats.org/officeDocument/2006/relationships/chart" Target="../charts/chart646.xml"/><Relationship Id="rId227" Type="http://schemas.openxmlformats.org/officeDocument/2006/relationships/chart" Target="../charts/chart667.xml"/><Relationship Id="rId201" Type="http://schemas.openxmlformats.org/officeDocument/2006/relationships/chart" Target="../charts/chart641.xml"/><Relationship Id="rId222" Type="http://schemas.openxmlformats.org/officeDocument/2006/relationships/chart" Target="../charts/chart662.xml"/><Relationship Id="rId243" Type="http://schemas.openxmlformats.org/officeDocument/2006/relationships/chart" Target="../charts/chart683.xml"/><Relationship Id="rId12" Type="http://schemas.openxmlformats.org/officeDocument/2006/relationships/chart" Target="../charts/chart452.xml"/><Relationship Id="rId17" Type="http://schemas.openxmlformats.org/officeDocument/2006/relationships/chart" Target="../charts/chart457.xml"/><Relationship Id="rId33" Type="http://schemas.openxmlformats.org/officeDocument/2006/relationships/chart" Target="../charts/chart473.xml"/><Relationship Id="rId38" Type="http://schemas.openxmlformats.org/officeDocument/2006/relationships/chart" Target="../charts/chart478.xml"/><Relationship Id="rId59" Type="http://schemas.openxmlformats.org/officeDocument/2006/relationships/chart" Target="../charts/chart499.xml"/><Relationship Id="rId103" Type="http://schemas.openxmlformats.org/officeDocument/2006/relationships/chart" Target="../charts/chart543.xml"/><Relationship Id="rId108" Type="http://schemas.openxmlformats.org/officeDocument/2006/relationships/chart" Target="../charts/chart548.xml"/><Relationship Id="rId124" Type="http://schemas.openxmlformats.org/officeDocument/2006/relationships/chart" Target="../charts/chart564.xml"/><Relationship Id="rId129" Type="http://schemas.openxmlformats.org/officeDocument/2006/relationships/chart" Target="../charts/chart569.xml"/><Relationship Id="rId54" Type="http://schemas.openxmlformats.org/officeDocument/2006/relationships/chart" Target="../charts/chart494.xml"/><Relationship Id="rId70" Type="http://schemas.openxmlformats.org/officeDocument/2006/relationships/chart" Target="../charts/chart510.xml"/><Relationship Id="rId75" Type="http://schemas.openxmlformats.org/officeDocument/2006/relationships/chart" Target="../charts/chart515.xml"/><Relationship Id="rId91" Type="http://schemas.openxmlformats.org/officeDocument/2006/relationships/chart" Target="../charts/chart531.xml"/><Relationship Id="rId96" Type="http://schemas.openxmlformats.org/officeDocument/2006/relationships/chart" Target="../charts/chart536.xml"/><Relationship Id="rId140" Type="http://schemas.openxmlformats.org/officeDocument/2006/relationships/chart" Target="../charts/chart580.xml"/><Relationship Id="rId145" Type="http://schemas.openxmlformats.org/officeDocument/2006/relationships/chart" Target="../charts/chart585.xml"/><Relationship Id="rId161" Type="http://schemas.openxmlformats.org/officeDocument/2006/relationships/chart" Target="../charts/chart601.xml"/><Relationship Id="rId166" Type="http://schemas.openxmlformats.org/officeDocument/2006/relationships/chart" Target="../charts/chart606.xml"/><Relationship Id="rId182" Type="http://schemas.openxmlformats.org/officeDocument/2006/relationships/chart" Target="../charts/chart622.xml"/><Relationship Id="rId187" Type="http://schemas.openxmlformats.org/officeDocument/2006/relationships/chart" Target="../charts/chart627.xml"/><Relationship Id="rId217" Type="http://schemas.openxmlformats.org/officeDocument/2006/relationships/chart" Target="../charts/chart657.xml"/><Relationship Id="rId1" Type="http://schemas.openxmlformats.org/officeDocument/2006/relationships/chart" Target="../charts/chart441.xml"/><Relationship Id="rId6" Type="http://schemas.openxmlformats.org/officeDocument/2006/relationships/chart" Target="../charts/chart446.xml"/><Relationship Id="rId212" Type="http://schemas.openxmlformats.org/officeDocument/2006/relationships/chart" Target="../charts/chart652.xml"/><Relationship Id="rId233" Type="http://schemas.openxmlformats.org/officeDocument/2006/relationships/chart" Target="../charts/chart673.xml"/><Relationship Id="rId238" Type="http://schemas.openxmlformats.org/officeDocument/2006/relationships/chart" Target="../charts/chart678.xml"/><Relationship Id="rId23" Type="http://schemas.openxmlformats.org/officeDocument/2006/relationships/chart" Target="../charts/chart463.xml"/><Relationship Id="rId28" Type="http://schemas.openxmlformats.org/officeDocument/2006/relationships/chart" Target="../charts/chart468.xml"/><Relationship Id="rId49" Type="http://schemas.openxmlformats.org/officeDocument/2006/relationships/chart" Target="../charts/chart489.xml"/><Relationship Id="rId114" Type="http://schemas.openxmlformats.org/officeDocument/2006/relationships/chart" Target="../charts/chart554.xml"/><Relationship Id="rId119" Type="http://schemas.openxmlformats.org/officeDocument/2006/relationships/chart" Target="../charts/chart559.xml"/><Relationship Id="rId44" Type="http://schemas.openxmlformats.org/officeDocument/2006/relationships/chart" Target="../charts/chart484.xml"/><Relationship Id="rId60" Type="http://schemas.openxmlformats.org/officeDocument/2006/relationships/chart" Target="../charts/chart500.xml"/><Relationship Id="rId65" Type="http://schemas.openxmlformats.org/officeDocument/2006/relationships/chart" Target="../charts/chart505.xml"/><Relationship Id="rId81" Type="http://schemas.openxmlformats.org/officeDocument/2006/relationships/chart" Target="../charts/chart521.xml"/><Relationship Id="rId86" Type="http://schemas.openxmlformats.org/officeDocument/2006/relationships/chart" Target="../charts/chart526.xml"/><Relationship Id="rId130" Type="http://schemas.openxmlformats.org/officeDocument/2006/relationships/chart" Target="../charts/chart570.xml"/><Relationship Id="rId135" Type="http://schemas.openxmlformats.org/officeDocument/2006/relationships/chart" Target="../charts/chart575.xml"/><Relationship Id="rId151" Type="http://schemas.openxmlformats.org/officeDocument/2006/relationships/chart" Target="../charts/chart591.xml"/><Relationship Id="rId156" Type="http://schemas.openxmlformats.org/officeDocument/2006/relationships/chart" Target="../charts/chart596.xml"/><Relationship Id="rId177" Type="http://schemas.openxmlformats.org/officeDocument/2006/relationships/chart" Target="../charts/chart617.xml"/><Relationship Id="rId198" Type="http://schemas.openxmlformats.org/officeDocument/2006/relationships/chart" Target="../charts/chart638.xml"/><Relationship Id="rId172" Type="http://schemas.openxmlformats.org/officeDocument/2006/relationships/chart" Target="../charts/chart612.xml"/><Relationship Id="rId193" Type="http://schemas.openxmlformats.org/officeDocument/2006/relationships/chart" Target="../charts/chart633.xml"/><Relationship Id="rId202" Type="http://schemas.openxmlformats.org/officeDocument/2006/relationships/chart" Target="../charts/chart642.xml"/><Relationship Id="rId207" Type="http://schemas.openxmlformats.org/officeDocument/2006/relationships/chart" Target="../charts/chart647.xml"/><Relationship Id="rId223" Type="http://schemas.openxmlformats.org/officeDocument/2006/relationships/chart" Target="../charts/chart663.xml"/><Relationship Id="rId228" Type="http://schemas.openxmlformats.org/officeDocument/2006/relationships/chart" Target="../charts/chart668.xml"/><Relationship Id="rId244" Type="http://schemas.openxmlformats.org/officeDocument/2006/relationships/chart" Target="../charts/chart684.xml"/><Relationship Id="rId13" Type="http://schemas.openxmlformats.org/officeDocument/2006/relationships/chart" Target="../charts/chart453.xml"/><Relationship Id="rId18" Type="http://schemas.openxmlformats.org/officeDocument/2006/relationships/chart" Target="../charts/chart458.xml"/><Relationship Id="rId39" Type="http://schemas.openxmlformats.org/officeDocument/2006/relationships/chart" Target="../charts/chart479.xml"/><Relationship Id="rId109" Type="http://schemas.openxmlformats.org/officeDocument/2006/relationships/chart" Target="../charts/chart549.xml"/><Relationship Id="rId34" Type="http://schemas.openxmlformats.org/officeDocument/2006/relationships/chart" Target="../charts/chart474.xml"/><Relationship Id="rId50" Type="http://schemas.openxmlformats.org/officeDocument/2006/relationships/chart" Target="../charts/chart490.xml"/><Relationship Id="rId55" Type="http://schemas.openxmlformats.org/officeDocument/2006/relationships/chart" Target="../charts/chart495.xml"/><Relationship Id="rId76" Type="http://schemas.openxmlformats.org/officeDocument/2006/relationships/chart" Target="../charts/chart516.xml"/><Relationship Id="rId97" Type="http://schemas.openxmlformats.org/officeDocument/2006/relationships/chart" Target="../charts/chart537.xml"/><Relationship Id="rId104" Type="http://schemas.openxmlformats.org/officeDocument/2006/relationships/chart" Target="../charts/chart544.xml"/><Relationship Id="rId120" Type="http://schemas.openxmlformats.org/officeDocument/2006/relationships/chart" Target="../charts/chart560.xml"/><Relationship Id="rId125" Type="http://schemas.openxmlformats.org/officeDocument/2006/relationships/chart" Target="../charts/chart565.xml"/><Relationship Id="rId141" Type="http://schemas.openxmlformats.org/officeDocument/2006/relationships/chart" Target="../charts/chart581.xml"/><Relationship Id="rId146" Type="http://schemas.openxmlformats.org/officeDocument/2006/relationships/chart" Target="../charts/chart586.xml"/><Relationship Id="rId167" Type="http://schemas.openxmlformats.org/officeDocument/2006/relationships/chart" Target="../charts/chart607.xml"/><Relationship Id="rId188" Type="http://schemas.openxmlformats.org/officeDocument/2006/relationships/chart" Target="../charts/chart628.xml"/><Relationship Id="rId7" Type="http://schemas.openxmlformats.org/officeDocument/2006/relationships/chart" Target="../charts/chart447.xml"/><Relationship Id="rId71" Type="http://schemas.openxmlformats.org/officeDocument/2006/relationships/chart" Target="../charts/chart511.xml"/><Relationship Id="rId92" Type="http://schemas.openxmlformats.org/officeDocument/2006/relationships/chart" Target="../charts/chart532.xml"/><Relationship Id="rId162" Type="http://schemas.openxmlformats.org/officeDocument/2006/relationships/chart" Target="../charts/chart602.xml"/><Relationship Id="rId183" Type="http://schemas.openxmlformats.org/officeDocument/2006/relationships/chart" Target="../charts/chart623.xml"/><Relationship Id="rId213" Type="http://schemas.openxmlformats.org/officeDocument/2006/relationships/chart" Target="../charts/chart653.xml"/><Relationship Id="rId218" Type="http://schemas.openxmlformats.org/officeDocument/2006/relationships/chart" Target="../charts/chart658.xml"/><Relationship Id="rId234" Type="http://schemas.openxmlformats.org/officeDocument/2006/relationships/chart" Target="../charts/chart674.xml"/><Relationship Id="rId239" Type="http://schemas.openxmlformats.org/officeDocument/2006/relationships/chart" Target="../charts/chart679.xml"/><Relationship Id="rId2" Type="http://schemas.openxmlformats.org/officeDocument/2006/relationships/chart" Target="../charts/chart442.xml"/><Relationship Id="rId29" Type="http://schemas.openxmlformats.org/officeDocument/2006/relationships/chart" Target="../charts/chart469.xml"/><Relationship Id="rId24" Type="http://schemas.openxmlformats.org/officeDocument/2006/relationships/chart" Target="../charts/chart464.xml"/><Relationship Id="rId40" Type="http://schemas.openxmlformats.org/officeDocument/2006/relationships/chart" Target="../charts/chart480.xml"/><Relationship Id="rId45" Type="http://schemas.openxmlformats.org/officeDocument/2006/relationships/chart" Target="../charts/chart485.xml"/><Relationship Id="rId66" Type="http://schemas.openxmlformats.org/officeDocument/2006/relationships/chart" Target="../charts/chart506.xml"/><Relationship Id="rId87" Type="http://schemas.openxmlformats.org/officeDocument/2006/relationships/chart" Target="../charts/chart527.xml"/><Relationship Id="rId110" Type="http://schemas.openxmlformats.org/officeDocument/2006/relationships/chart" Target="../charts/chart550.xml"/><Relationship Id="rId115" Type="http://schemas.openxmlformats.org/officeDocument/2006/relationships/chart" Target="../charts/chart555.xml"/><Relationship Id="rId131" Type="http://schemas.openxmlformats.org/officeDocument/2006/relationships/chart" Target="../charts/chart571.xml"/><Relationship Id="rId136" Type="http://schemas.openxmlformats.org/officeDocument/2006/relationships/chart" Target="../charts/chart576.xml"/><Relationship Id="rId157" Type="http://schemas.openxmlformats.org/officeDocument/2006/relationships/chart" Target="../charts/chart597.xml"/><Relationship Id="rId178" Type="http://schemas.openxmlformats.org/officeDocument/2006/relationships/chart" Target="../charts/chart618.xml"/><Relationship Id="rId61" Type="http://schemas.openxmlformats.org/officeDocument/2006/relationships/chart" Target="../charts/chart501.xml"/><Relationship Id="rId82" Type="http://schemas.openxmlformats.org/officeDocument/2006/relationships/chart" Target="../charts/chart522.xml"/><Relationship Id="rId152" Type="http://schemas.openxmlformats.org/officeDocument/2006/relationships/chart" Target="../charts/chart592.xml"/><Relationship Id="rId173" Type="http://schemas.openxmlformats.org/officeDocument/2006/relationships/chart" Target="../charts/chart613.xml"/><Relationship Id="rId194" Type="http://schemas.openxmlformats.org/officeDocument/2006/relationships/chart" Target="../charts/chart634.xml"/><Relationship Id="rId199" Type="http://schemas.openxmlformats.org/officeDocument/2006/relationships/chart" Target="../charts/chart639.xml"/><Relationship Id="rId203" Type="http://schemas.openxmlformats.org/officeDocument/2006/relationships/chart" Target="../charts/chart643.xml"/><Relationship Id="rId208" Type="http://schemas.openxmlformats.org/officeDocument/2006/relationships/chart" Target="../charts/chart648.xml"/><Relationship Id="rId229" Type="http://schemas.openxmlformats.org/officeDocument/2006/relationships/chart" Target="../charts/chart669.xml"/><Relationship Id="rId19" Type="http://schemas.openxmlformats.org/officeDocument/2006/relationships/chart" Target="../charts/chart459.xml"/><Relationship Id="rId224" Type="http://schemas.openxmlformats.org/officeDocument/2006/relationships/chart" Target="../charts/chart664.xml"/><Relationship Id="rId240" Type="http://schemas.openxmlformats.org/officeDocument/2006/relationships/chart" Target="../charts/chart680.xml"/><Relationship Id="rId14" Type="http://schemas.openxmlformats.org/officeDocument/2006/relationships/chart" Target="../charts/chart454.xml"/><Relationship Id="rId30" Type="http://schemas.openxmlformats.org/officeDocument/2006/relationships/chart" Target="../charts/chart470.xml"/><Relationship Id="rId35" Type="http://schemas.openxmlformats.org/officeDocument/2006/relationships/chart" Target="../charts/chart475.xml"/><Relationship Id="rId56" Type="http://schemas.openxmlformats.org/officeDocument/2006/relationships/chart" Target="../charts/chart496.xml"/><Relationship Id="rId77" Type="http://schemas.openxmlformats.org/officeDocument/2006/relationships/chart" Target="../charts/chart517.xml"/><Relationship Id="rId100" Type="http://schemas.openxmlformats.org/officeDocument/2006/relationships/chart" Target="../charts/chart540.xml"/><Relationship Id="rId105" Type="http://schemas.openxmlformats.org/officeDocument/2006/relationships/chart" Target="../charts/chart545.xml"/><Relationship Id="rId126" Type="http://schemas.openxmlformats.org/officeDocument/2006/relationships/chart" Target="../charts/chart566.xml"/><Relationship Id="rId147" Type="http://schemas.openxmlformats.org/officeDocument/2006/relationships/chart" Target="../charts/chart587.xml"/><Relationship Id="rId168" Type="http://schemas.openxmlformats.org/officeDocument/2006/relationships/chart" Target="../charts/chart608.xml"/><Relationship Id="rId8" Type="http://schemas.openxmlformats.org/officeDocument/2006/relationships/chart" Target="../charts/chart448.xml"/><Relationship Id="rId51" Type="http://schemas.openxmlformats.org/officeDocument/2006/relationships/chart" Target="../charts/chart491.xml"/><Relationship Id="rId72" Type="http://schemas.openxmlformats.org/officeDocument/2006/relationships/chart" Target="../charts/chart512.xml"/><Relationship Id="rId93" Type="http://schemas.openxmlformats.org/officeDocument/2006/relationships/chart" Target="../charts/chart533.xml"/><Relationship Id="rId98" Type="http://schemas.openxmlformats.org/officeDocument/2006/relationships/chart" Target="../charts/chart538.xml"/><Relationship Id="rId121" Type="http://schemas.openxmlformats.org/officeDocument/2006/relationships/chart" Target="../charts/chart561.xml"/><Relationship Id="rId142" Type="http://schemas.openxmlformats.org/officeDocument/2006/relationships/chart" Target="../charts/chart582.xml"/><Relationship Id="rId163" Type="http://schemas.openxmlformats.org/officeDocument/2006/relationships/chart" Target="../charts/chart603.xml"/><Relationship Id="rId184" Type="http://schemas.openxmlformats.org/officeDocument/2006/relationships/chart" Target="../charts/chart624.xml"/><Relationship Id="rId189" Type="http://schemas.openxmlformats.org/officeDocument/2006/relationships/chart" Target="../charts/chart629.xml"/><Relationship Id="rId219" Type="http://schemas.openxmlformats.org/officeDocument/2006/relationships/chart" Target="../charts/chart659.xml"/><Relationship Id="rId3" Type="http://schemas.openxmlformats.org/officeDocument/2006/relationships/chart" Target="../charts/chart443.xml"/><Relationship Id="rId214" Type="http://schemas.openxmlformats.org/officeDocument/2006/relationships/chart" Target="../charts/chart654.xml"/><Relationship Id="rId230" Type="http://schemas.openxmlformats.org/officeDocument/2006/relationships/chart" Target="../charts/chart670.xml"/><Relationship Id="rId235" Type="http://schemas.openxmlformats.org/officeDocument/2006/relationships/chart" Target="../charts/chart675.xml"/><Relationship Id="rId25" Type="http://schemas.openxmlformats.org/officeDocument/2006/relationships/chart" Target="../charts/chart465.xml"/><Relationship Id="rId46" Type="http://schemas.openxmlformats.org/officeDocument/2006/relationships/chart" Target="../charts/chart486.xml"/><Relationship Id="rId67" Type="http://schemas.openxmlformats.org/officeDocument/2006/relationships/chart" Target="../charts/chart507.xml"/><Relationship Id="rId116" Type="http://schemas.openxmlformats.org/officeDocument/2006/relationships/chart" Target="../charts/chart556.xml"/><Relationship Id="rId137" Type="http://schemas.openxmlformats.org/officeDocument/2006/relationships/chart" Target="../charts/chart577.xml"/><Relationship Id="rId158" Type="http://schemas.openxmlformats.org/officeDocument/2006/relationships/chart" Target="../charts/chart598.xml"/><Relationship Id="rId20" Type="http://schemas.openxmlformats.org/officeDocument/2006/relationships/chart" Target="../charts/chart460.xml"/><Relationship Id="rId41" Type="http://schemas.openxmlformats.org/officeDocument/2006/relationships/chart" Target="../charts/chart481.xml"/><Relationship Id="rId62" Type="http://schemas.openxmlformats.org/officeDocument/2006/relationships/chart" Target="../charts/chart502.xml"/><Relationship Id="rId83" Type="http://schemas.openxmlformats.org/officeDocument/2006/relationships/chart" Target="../charts/chart523.xml"/><Relationship Id="rId88" Type="http://schemas.openxmlformats.org/officeDocument/2006/relationships/chart" Target="../charts/chart528.xml"/><Relationship Id="rId111" Type="http://schemas.openxmlformats.org/officeDocument/2006/relationships/chart" Target="../charts/chart551.xml"/><Relationship Id="rId132" Type="http://schemas.openxmlformats.org/officeDocument/2006/relationships/chart" Target="../charts/chart572.xml"/><Relationship Id="rId153" Type="http://schemas.openxmlformats.org/officeDocument/2006/relationships/chart" Target="../charts/chart593.xml"/><Relationship Id="rId174" Type="http://schemas.openxmlformats.org/officeDocument/2006/relationships/chart" Target="../charts/chart614.xml"/><Relationship Id="rId179" Type="http://schemas.openxmlformats.org/officeDocument/2006/relationships/chart" Target="../charts/chart619.xml"/><Relationship Id="rId195" Type="http://schemas.openxmlformats.org/officeDocument/2006/relationships/chart" Target="../charts/chart635.xml"/><Relationship Id="rId209" Type="http://schemas.openxmlformats.org/officeDocument/2006/relationships/chart" Target="../charts/chart649.xml"/><Relationship Id="rId190" Type="http://schemas.openxmlformats.org/officeDocument/2006/relationships/chart" Target="../charts/chart630.xml"/><Relationship Id="rId204" Type="http://schemas.openxmlformats.org/officeDocument/2006/relationships/chart" Target="../charts/chart644.xml"/><Relationship Id="rId220" Type="http://schemas.openxmlformats.org/officeDocument/2006/relationships/chart" Target="../charts/chart660.xml"/><Relationship Id="rId225" Type="http://schemas.openxmlformats.org/officeDocument/2006/relationships/chart" Target="../charts/chart665.xml"/><Relationship Id="rId241" Type="http://schemas.openxmlformats.org/officeDocument/2006/relationships/chart" Target="../charts/chart681.xml"/><Relationship Id="rId15" Type="http://schemas.openxmlformats.org/officeDocument/2006/relationships/chart" Target="../charts/chart455.xml"/><Relationship Id="rId36" Type="http://schemas.openxmlformats.org/officeDocument/2006/relationships/chart" Target="../charts/chart476.xml"/><Relationship Id="rId57" Type="http://schemas.openxmlformats.org/officeDocument/2006/relationships/chart" Target="../charts/chart497.xml"/><Relationship Id="rId106" Type="http://schemas.openxmlformats.org/officeDocument/2006/relationships/chart" Target="../charts/chart546.xml"/><Relationship Id="rId127" Type="http://schemas.openxmlformats.org/officeDocument/2006/relationships/chart" Target="../charts/chart567.xml"/><Relationship Id="rId10" Type="http://schemas.openxmlformats.org/officeDocument/2006/relationships/chart" Target="../charts/chart450.xml"/><Relationship Id="rId31" Type="http://schemas.openxmlformats.org/officeDocument/2006/relationships/chart" Target="../charts/chart471.xml"/><Relationship Id="rId52" Type="http://schemas.openxmlformats.org/officeDocument/2006/relationships/chart" Target="../charts/chart492.xml"/><Relationship Id="rId73" Type="http://schemas.openxmlformats.org/officeDocument/2006/relationships/chart" Target="../charts/chart513.xml"/><Relationship Id="rId78" Type="http://schemas.openxmlformats.org/officeDocument/2006/relationships/chart" Target="../charts/chart518.xml"/><Relationship Id="rId94" Type="http://schemas.openxmlformats.org/officeDocument/2006/relationships/chart" Target="../charts/chart534.xml"/><Relationship Id="rId99" Type="http://schemas.openxmlformats.org/officeDocument/2006/relationships/chart" Target="../charts/chart539.xml"/><Relationship Id="rId101" Type="http://schemas.openxmlformats.org/officeDocument/2006/relationships/chart" Target="../charts/chart541.xml"/><Relationship Id="rId122" Type="http://schemas.openxmlformats.org/officeDocument/2006/relationships/chart" Target="../charts/chart562.xml"/><Relationship Id="rId143" Type="http://schemas.openxmlformats.org/officeDocument/2006/relationships/chart" Target="../charts/chart583.xml"/><Relationship Id="rId148" Type="http://schemas.openxmlformats.org/officeDocument/2006/relationships/chart" Target="../charts/chart588.xml"/><Relationship Id="rId164" Type="http://schemas.openxmlformats.org/officeDocument/2006/relationships/chart" Target="../charts/chart604.xml"/><Relationship Id="rId169" Type="http://schemas.openxmlformats.org/officeDocument/2006/relationships/chart" Target="../charts/chart609.xml"/><Relationship Id="rId185" Type="http://schemas.openxmlformats.org/officeDocument/2006/relationships/chart" Target="../charts/chart625.xml"/><Relationship Id="rId4" Type="http://schemas.openxmlformats.org/officeDocument/2006/relationships/chart" Target="../charts/chart444.xml"/><Relationship Id="rId9" Type="http://schemas.openxmlformats.org/officeDocument/2006/relationships/chart" Target="../charts/chart449.xml"/><Relationship Id="rId180" Type="http://schemas.openxmlformats.org/officeDocument/2006/relationships/chart" Target="../charts/chart620.xml"/><Relationship Id="rId210" Type="http://schemas.openxmlformats.org/officeDocument/2006/relationships/chart" Target="../charts/chart650.xml"/><Relationship Id="rId215" Type="http://schemas.openxmlformats.org/officeDocument/2006/relationships/chart" Target="../charts/chart655.xml"/><Relationship Id="rId236" Type="http://schemas.openxmlformats.org/officeDocument/2006/relationships/chart" Target="../charts/chart676.xml"/><Relationship Id="rId26" Type="http://schemas.openxmlformats.org/officeDocument/2006/relationships/chart" Target="../charts/chart466.xml"/><Relationship Id="rId231" Type="http://schemas.openxmlformats.org/officeDocument/2006/relationships/chart" Target="../charts/chart671.xml"/><Relationship Id="rId47" Type="http://schemas.openxmlformats.org/officeDocument/2006/relationships/chart" Target="../charts/chart487.xml"/><Relationship Id="rId68" Type="http://schemas.openxmlformats.org/officeDocument/2006/relationships/chart" Target="../charts/chart508.xml"/><Relationship Id="rId89" Type="http://schemas.openxmlformats.org/officeDocument/2006/relationships/chart" Target="../charts/chart529.xml"/><Relationship Id="rId112" Type="http://schemas.openxmlformats.org/officeDocument/2006/relationships/chart" Target="../charts/chart552.xml"/><Relationship Id="rId133" Type="http://schemas.openxmlformats.org/officeDocument/2006/relationships/chart" Target="../charts/chart573.xml"/><Relationship Id="rId154" Type="http://schemas.openxmlformats.org/officeDocument/2006/relationships/chart" Target="../charts/chart594.xml"/><Relationship Id="rId175" Type="http://schemas.openxmlformats.org/officeDocument/2006/relationships/chart" Target="../charts/chart615.xml"/><Relationship Id="rId196" Type="http://schemas.openxmlformats.org/officeDocument/2006/relationships/chart" Target="../charts/chart636.xml"/><Relationship Id="rId200" Type="http://schemas.openxmlformats.org/officeDocument/2006/relationships/chart" Target="../charts/chart640.xml"/><Relationship Id="rId16" Type="http://schemas.openxmlformats.org/officeDocument/2006/relationships/chart" Target="../charts/chart456.xml"/><Relationship Id="rId221" Type="http://schemas.openxmlformats.org/officeDocument/2006/relationships/chart" Target="../charts/chart661.xml"/><Relationship Id="rId242" Type="http://schemas.openxmlformats.org/officeDocument/2006/relationships/chart" Target="../charts/chart682.xml"/><Relationship Id="rId37" Type="http://schemas.openxmlformats.org/officeDocument/2006/relationships/chart" Target="../charts/chart477.xml"/><Relationship Id="rId58" Type="http://schemas.openxmlformats.org/officeDocument/2006/relationships/chart" Target="../charts/chart498.xml"/><Relationship Id="rId79" Type="http://schemas.openxmlformats.org/officeDocument/2006/relationships/chart" Target="../charts/chart519.xml"/><Relationship Id="rId102" Type="http://schemas.openxmlformats.org/officeDocument/2006/relationships/chart" Target="../charts/chart542.xml"/><Relationship Id="rId123" Type="http://schemas.openxmlformats.org/officeDocument/2006/relationships/chart" Target="../charts/chart563.xml"/><Relationship Id="rId144" Type="http://schemas.openxmlformats.org/officeDocument/2006/relationships/chart" Target="../charts/chart584.xml"/><Relationship Id="rId90" Type="http://schemas.openxmlformats.org/officeDocument/2006/relationships/chart" Target="../charts/chart530.xml"/><Relationship Id="rId165" Type="http://schemas.openxmlformats.org/officeDocument/2006/relationships/chart" Target="../charts/chart605.xml"/><Relationship Id="rId186" Type="http://schemas.openxmlformats.org/officeDocument/2006/relationships/chart" Target="../charts/chart626.xml"/><Relationship Id="rId211" Type="http://schemas.openxmlformats.org/officeDocument/2006/relationships/chart" Target="../charts/chart651.xml"/><Relationship Id="rId232" Type="http://schemas.openxmlformats.org/officeDocument/2006/relationships/chart" Target="../charts/chart672.xml"/><Relationship Id="rId27" Type="http://schemas.openxmlformats.org/officeDocument/2006/relationships/chart" Target="../charts/chart467.xml"/><Relationship Id="rId48" Type="http://schemas.openxmlformats.org/officeDocument/2006/relationships/chart" Target="../charts/chart488.xml"/><Relationship Id="rId69" Type="http://schemas.openxmlformats.org/officeDocument/2006/relationships/chart" Target="../charts/chart509.xml"/><Relationship Id="rId113" Type="http://schemas.openxmlformats.org/officeDocument/2006/relationships/chart" Target="../charts/chart553.xml"/><Relationship Id="rId134" Type="http://schemas.openxmlformats.org/officeDocument/2006/relationships/chart" Target="../charts/chart574.xml"/><Relationship Id="rId80" Type="http://schemas.openxmlformats.org/officeDocument/2006/relationships/chart" Target="../charts/chart520.xml"/><Relationship Id="rId155" Type="http://schemas.openxmlformats.org/officeDocument/2006/relationships/chart" Target="../charts/chart595.xml"/><Relationship Id="rId176" Type="http://schemas.openxmlformats.org/officeDocument/2006/relationships/chart" Target="../charts/chart616.xml"/><Relationship Id="rId197" Type="http://schemas.openxmlformats.org/officeDocument/2006/relationships/chart" Target="../charts/chart6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3</xdr:row>
      <xdr:rowOff>95250</xdr:rowOff>
    </xdr:from>
    <xdr:to>
      <xdr:col>8</xdr:col>
      <xdr:colOff>609600</xdr:colOff>
      <xdr:row>15</xdr:row>
      <xdr:rowOff>28575</xdr:rowOff>
    </xdr:to>
    <xdr:graphicFrame macro="">
      <xdr:nvGraphicFramePr>
        <xdr:cNvPr id="2323" name="Диаграмма 3">
          <a:extLst>
            <a:ext uri="{FF2B5EF4-FFF2-40B4-BE49-F238E27FC236}">
              <a16:creationId xmlns:a16="http://schemas.microsoft.com/office/drawing/2014/main" xmlns="" id="{00000000-0008-0000-0200-00001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20</xdr:row>
      <xdr:rowOff>66675</xdr:rowOff>
    </xdr:from>
    <xdr:to>
      <xdr:col>9</xdr:col>
      <xdr:colOff>409575</xdr:colOff>
      <xdr:row>40</xdr:row>
      <xdr:rowOff>66675</xdr:rowOff>
    </xdr:to>
    <xdr:graphicFrame macro="">
      <xdr:nvGraphicFramePr>
        <xdr:cNvPr id="2324" name="Диаграмма 4">
          <a:extLst>
            <a:ext uri="{FF2B5EF4-FFF2-40B4-BE49-F238E27FC236}">
              <a16:creationId xmlns:a16="http://schemas.microsoft.com/office/drawing/2014/main" xmlns="" id="{00000000-0008-0000-0200-00001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14</xdr:row>
      <xdr:rowOff>47625</xdr:rowOff>
    </xdr:from>
    <xdr:to>
      <xdr:col>11</xdr:col>
      <xdr:colOff>485775</xdr:colOff>
      <xdr:row>30</xdr:row>
      <xdr:rowOff>123825</xdr:rowOff>
    </xdr:to>
    <xdr:graphicFrame macro="">
      <xdr:nvGraphicFramePr>
        <xdr:cNvPr id="44740745" name="Диаграмма 1">
          <a:extLst>
            <a:ext uri="{FF2B5EF4-FFF2-40B4-BE49-F238E27FC236}">
              <a16:creationId xmlns:a16="http://schemas.microsoft.com/office/drawing/2014/main" xmlns="" id="{00000000-0008-0000-0300-000089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49</xdr:row>
      <xdr:rowOff>66675</xdr:rowOff>
    </xdr:from>
    <xdr:to>
      <xdr:col>11</xdr:col>
      <xdr:colOff>447675</xdr:colOff>
      <xdr:row>66</xdr:row>
      <xdr:rowOff>28575</xdr:rowOff>
    </xdr:to>
    <xdr:graphicFrame macro="">
      <xdr:nvGraphicFramePr>
        <xdr:cNvPr id="44740746" name="Диаграмма 17">
          <a:extLst>
            <a:ext uri="{FF2B5EF4-FFF2-40B4-BE49-F238E27FC236}">
              <a16:creationId xmlns:a16="http://schemas.microsoft.com/office/drawing/2014/main" xmlns="" id="{00000000-0008-0000-0300-00008A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85</xdr:row>
      <xdr:rowOff>28575</xdr:rowOff>
    </xdr:from>
    <xdr:to>
      <xdr:col>12</xdr:col>
      <xdr:colOff>28575</xdr:colOff>
      <xdr:row>101</xdr:row>
      <xdr:rowOff>133350</xdr:rowOff>
    </xdr:to>
    <xdr:graphicFrame macro="">
      <xdr:nvGraphicFramePr>
        <xdr:cNvPr id="44740747" name="Диаграмма 21">
          <a:extLst>
            <a:ext uri="{FF2B5EF4-FFF2-40B4-BE49-F238E27FC236}">
              <a16:creationId xmlns:a16="http://schemas.microsoft.com/office/drawing/2014/main" xmlns="" id="{00000000-0008-0000-0300-00008B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657225</xdr:colOff>
      <xdr:row>120</xdr:row>
      <xdr:rowOff>28575</xdr:rowOff>
    </xdr:from>
    <xdr:to>
      <xdr:col>12</xdr:col>
      <xdr:colOff>28575</xdr:colOff>
      <xdr:row>136</xdr:row>
      <xdr:rowOff>133350</xdr:rowOff>
    </xdr:to>
    <xdr:graphicFrame macro="">
      <xdr:nvGraphicFramePr>
        <xdr:cNvPr id="44740748" name="Диаграмма 22">
          <a:extLst>
            <a:ext uri="{FF2B5EF4-FFF2-40B4-BE49-F238E27FC236}">
              <a16:creationId xmlns:a16="http://schemas.microsoft.com/office/drawing/2014/main" xmlns="" id="{00000000-0008-0000-0300-00008C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657225</xdr:colOff>
      <xdr:row>154</xdr:row>
      <xdr:rowOff>28575</xdr:rowOff>
    </xdr:from>
    <xdr:to>
      <xdr:col>12</xdr:col>
      <xdr:colOff>28575</xdr:colOff>
      <xdr:row>170</xdr:row>
      <xdr:rowOff>133350</xdr:rowOff>
    </xdr:to>
    <xdr:graphicFrame macro="">
      <xdr:nvGraphicFramePr>
        <xdr:cNvPr id="44740749" name="Диаграмма 23">
          <a:extLst>
            <a:ext uri="{FF2B5EF4-FFF2-40B4-BE49-F238E27FC236}">
              <a16:creationId xmlns:a16="http://schemas.microsoft.com/office/drawing/2014/main" xmlns="" id="{00000000-0008-0000-0300-00008D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657225</xdr:colOff>
      <xdr:row>188</xdr:row>
      <xdr:rowOff>28575</xdr:rowOff>
    </xdr:from>
    <xdr:to>
      <xdr:col>12</xdr:col>
      <xdr:colOff>28575</xdr:colOff>
      <xdr:row>204</xdr:row>
      <xdr:rowOff>133350</xdr:rowOff>
    </xdr:to>
    <xdr:graphicFrame macro="">
      <xdr:nvGraphicFramePr>
        <xdr:cNvPr id="44740750" name="Диаграмма 24">
          <a:extLst>
            <a:ext uri="{FF2B5EF4-FFF2-40B4-BE49-F238E27FC236}">
              <a16:creationId xmlns:a16="http://schemas.microsoft.com/office/drawing/2014/main" xmlns="" id="{00000000-0008-0000-0300-00008E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657225</xdr:colOff>
      <xdr:row>222</xdr:row>
      <xdr:rowOff>28575</xdr:rowOff>
    </xdr:from>
    <xdr:to>
      <xdr:col>12</xdr:col>
      <xdr:colOff>28575</xdr:colOff>
      <xdr:row>238</xdr:row>
      <xdr:rowOff>133350</xdr:rowOff>
    </xdr:to>
    <xdr:graphicFrame macro="">
      <xdr:nvGraphicFramePr>
        <xdr:cNvPr id="44740751" name="Диаграмма 25">
          <a:extLst>
            <a:ext uri="{FF2B5EF4-FFF2-40B4-BE49-F238E27FC236}">
              <a16:creationId xmlns:a16="http://schemas.microsoft.com/office/drawing/2014/main" xmlns="" id="{00000000-0008-0000-0300-00008F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628650</xdr:colOff>
      <xdr:row>255</xdr:row>
      <xdr:rowOff>95250</xdr:rowOff>
    </xdr:from>
    <xdr:to>
      <xdr:col>12</xdr:col>
      <xdr:colOff>9525</xdr:colOff>
      <xdr:row>271</xdr:row>
      <xdr:rowOff>66675</xdr:rowOff>
    </xdr:to>
    <xdr:graphicFrame macro="">
      <xdr:nvGraphicFramePr>
        <xdr:cNvPr id="44740752" name="Диаграмма 49">
          <a:extLst>
            <a:ext uri="{FF2B5EF4-FFF2-40B4-BE49-F238E27FC236}">
              <a16:creationId xmlns:a16="http://schemas.microsoft.com/office/drawing/2014/main" xmlns="" id="{00000000-0008-0000-0300-000090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695325</xdr:colOff>
      <xdr:row>288</xdr:row>
      <xdr:rowOff>95250</xdr:rowOff>
    </xdr:from>
    <xdr:to>
      <xdr:col>12</xdr:col>
      <xdr:colOff>85725</xdr:colOff>
      <xdr:row>304</xdr:row>
      <xdr:rowOff>76200</xdr:rowOff>
    </xdr:to>
    <xdr:graphicFrame macro="">
      <xdr:nvGraphicFramePr>
        <xdr:cNvPr id="44740753" name="Диаграмма 50">
          <a:extLst>
            <a:ext uri="{FF2B5EF4-FFF2-40B4-BE49-F238E27FC236}">
              <a16:creationId xmlns:a16="http://schemas.microsoft.com/office/drawing/2014/main" xmlns="" id="{00000000-0008-0000-0300-000091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600075</xdr:colOff>
      <xdr:row>323</xdr:row>
      <xdr:rowOff>38100</xdr:rowOff>
    </xdr:from>
    <xdr:to>
      <xdr:col>12</xdr:col>
      <xdr:colOff>66675</xdr:colOff>
      <xdr:row>339</xdr:row>
      <xdr:rowOff>0</xdr:rowOff>
    </xdr:to>
    <xdr:graphicFrame macro="">
      <xdr:nvGraphicFramePr>
        <xdr:cNvPr id="44740754" name="Диаграмма 51">
          <a:extLst>
            <a:ext uri="{FF2B5EF4-FFF2-40B4-BE49-F238E27FC236}">
              <a16:creationId xmlns:a16="http://schemas.microsoft.com/office/drawing/2014/main" xmlns="" id="{00000000-0008-0000-0300-000092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542925</xdr:colOff>
      <xdr:row>357</xdr:row>
      <xdr:rowOff>76200</xdr:rowOff>
    </xdr:from>
    <xdr:to>
      <xdr:col>12</xdr:col>
      <xdr:colOff>28575</xdr:colOff>
      <xdr:row>373</xdr:row>
      <xdr:rowOff>47625</xdr:rowOff>
    </xdr:to>
    <xdr:graphicFrame macro="">
      <xdr:nvGraphicFramePr>
        <xdr:cNvPr id="44740755" name="Диаграмма 52">
          <a:extLst>
            <a:ext uri="{FF2B5EF4-FFF2-40B4-BE49-F238E27FC236}">
              <a16:creationId xmlns:a16="http://schemas.microsoft.com/office/drawing/2014/main" xmlns="" id="{00000000-0008-0000-0300-000093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466725</xdr:colOff>
      <xdr:row>391</xdr:row>
      <xdr:rowOff>38100</xdr:rowOff>
    </xdr:from>
    <xdr:to>
      <xdr:col>12</xdr:col>
      <xdr:colOff>95250</xdr:colOff>
      <xdr:row>407</xdr:row>
      <xdr:rowOff>0</xdr:rowOff>
    </xdr:to>
    <xdr:graphicFrame macro="">
      <xdr:nvGraphicFramePr>
        <xdr:cNvPr id="44740756" name="Диаграмма 53">
          <a:extLst>
            <a:ext uri="{FF2B5EF4-FFF2-40B4-BE49-F238E27FC236}">
              <a16:creationId xmlns:a16="http://schemas.microsoft.com/office/drawing/2014/main" xmlns="" id="{00000000-0008-0000-0300-000094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504825</xdr:colOff>
      <xdr:row>425</xdr:row>
      <xdr:rowOff>66675</xdr:rowOff>
    </xdr:from>
    <xdr:to>
      <xdr:col>11</xdr:col>
      <xdr:colOff>485775</xdr:colOff>
      <xdr:row>441</xdr:row>
      <xdr:rowOff>28575</xdr:rowOff>
    </xdr:to>
    <xdr:graphicFrame macro="">
      <xdr:nvGraphicFramePr>
        <xdr:cNvPr id="44740757" name="Диаграмма 54">
          <a:extLst>
            <a:ext uri="{FF2B5EF4-FFF2-40B4-BE49-F238E27FC236}">
              <a16:creationId xmlns:a16="http://schemas.microsoft.com/office/drawing/2014/main" xmlns="" id="{00000000-0008-0000-0300-000095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533400</xdr:colOff>
      <xdr:row>458</xdr:row>
      <xdr:rowOff>161925</xdr:rowOff>
    </xdr:from>
    <xdr:to>
      <xdr:col>12</xdr:col>
      <xdr:colOff>123825</xdr:colOff>
      <xdr:row>474</xdr:row>
      <xdr:rowOff>123825</xdr:rowOff>
    </xdr:to>
    <xdr:graphicFrame macro="">
      <xdr:nvGraphicFramePr>
        <xdr:cNvPr id="44740758" name="Диаграмма 55">
          <a:extLst>
            <a:ext uri="{FF2B5EF4-FFF2-40B4-BE49-F238E27FC236}">
              <a16:creationId xmlns:a16="http://schemas.microsoft.com/office/drawing/2014/main" xmlns="" id="{00000000-0008-0000-0300-000096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571500</xdr:colOff>
      <xdr:row>493</xdr:row>
      <xdr:rowOff>76200</xdr:rowOff>
    </xdr:from>
    <xdr:to>
      <xdr:col>11</xdr:col>
      <xdr:colOff>552450</xdr:colOff>
      <xdr:row>509</xdr:row>
      <xdr:rowOff>47625</xdr:rowOff>
    </xdr:to>
    <xdr:graphicFrame macro="">
      <xdr:nvGraphicFramePr>
        <xdr:cNvPr id="44740759" name="Диаграмма 56">
          <a:extLst>
            <a:ext uri="{FF2B5EF4-FFF2-40B4-BE49-F238E27FC236}">
              <a16:creationId xmlns:a16="http://schemas.microsoft.com/office/drawing/2014/main" xmlns="" id="{00000000-0008-0000-0300-000097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571500</xdr:colOff>
      <xdr:row>527</xdr:row>
      <xdr:rowOff>133350</xdr:rowOff>
    </xdr:from>
    <xdr:to>
      <xdr:col>12</xdr:col>
      <xdr:colOff>9525</xdr:colOff>
      <xdr:row>543</xdr:row>
      <xdr:rowOff>95250</xdr:rowOff>
    </xdr:to>
    <xdr:graphicFrame macro="">
      <xdr:nvGraphicFramePr>
        <xdr:cNvPr id="44740760" name="Диаграмма 57">
          <a:extLst>
            <a:ext uri="{FF2B5EF4-FFF2-40B4-BE49-F238E27FC236}">
              <a16:creationId xmlns:a16="http://schemas.microsoft.com/office/drawing/2014/main" xmlns="" id="{00000000-0008-0000-0300-000098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733425</xdr:colOff>
      <xdr:row>562</xdr:row>
      <xdr:rowOff>47625</xdr:rowOff>
    </xdr:from>
    <xdr:to>
      <xdr:col>11</xdr:col>
      <xdr:colOff>552450</xdr:colOff>
      <xdr:row>578</xdr:row>
      <xdr:rowOff>28575</xdr:rowOff>
    </xdr:to>
    <xdr:graphicFrame macro="">
      <xdr:nvGraphicFramePr>
        <xdr:cNvPr id="44740761" name="Диаграмма 58">
          <a:extLst>
            <a:ext uri="{FF2B5EF4-FFF2-40B4-BE49-F238E27FC236}">
              <a16:creationId xmlns:a16="http://schemas.microsoft.com/office/drawing/2014/main" xmlns="" id="{00000000-0008-0000-0300-000099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771525</xdr:colOff>
      <xdr:row>595</xdr:row>
      <xdr:rowOff>95250</xdr:rowOff>
    </xdr:from>
    <xdr:to>
      <xdr:col>12</xdr:col>
      <xdr:colOff>0</xdr:colOff>
      <xdr:row>611</xdr:row>
      <xdr:rowOff>76200</xdr:rowOff>
    </xdr:to>
    <xdr:graphicFrame macro="">
      <xdr:nvGraphicFramePr>
        <xdr:cNvPr id="44740762" name="Диаграмма 59">
          <a:extLst>
            <a:ext uri="{FF2B5EF4-FFF2-40B4-BE49-F238E27FC236}">
              <a16:creationId xmlns:a16="http://schemas.microsoft.com/office/drawing/2014/main" xmlns="" id="{00000000-0008-0000-0300-00009A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676275</xdr:colOff>
      <xdr:row>629</xdr:row>
      <xdr:rowOff>28575</xdr:rowOff>
    </xdr:from>
    <xdr:to>
      <xdr:col>11</xdr:col>
      <xdr:colOff>571500</xdr:colOff>
      <xdr:row>644</xdr:row>
      <xdr:rowOff>152400</xdr:rowOff>
    </xdr:to>
    <xdr:graphicFrame macro="">
      <xdr:nvGraphicFramePr>
        <xdr:cNvPr id="44740763" name="Диаграмма 60">
          <a:extLst>
            <a:ext uri="{FF2B5EF4-FFF2-40B4-BE49-F238E27FC236}">
              <a16:creationId xmlns:a16="http://schemas.microsoft.com/office/drawing/2014/main" xmlns="" id="{00000000-0008-0000-0300-00009B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771525</xdr:colOff>
      <xdr:row>664</xdr:row>
      <xdr:rowOff>9525</xdr:rowOff>
    </xdr:from>
    <xdr:to>
      <xdr:col>11</xdr:col>
      <xdr:colOff>542925</xdr:colOff>
      <xdr:row>679</xdr:row>
      <xdr:rowOff>133350</xdr:rowOff>
    </xdr:to>
    <xdr:graphicFrame macro="">
      <xdr:nvGraphicFramePr>
        <xdr:cNvPr id="44740764" name="Диаграмма 61">
          <a:extLst>
            <a:ext uri="{FF2B5EF4-FFF2-40B4-BE49-F238E27FC236}">
              <a16:creationId xmlns:a16="http://schemas.microsoft.com/office/drawing/2014/main" xmlns="" id="{00000000-0008-0000-0300-00009C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723900</xdr:colOff>
      <xdr:row>697</xdr:row>
      <xdr:rowOff>9525</xdr:rowOff>
    </xdr:from>
    <xdr:to>
      <xdr:col>12</xdr:col>
      <xdr:colOff>0</xdr:colOff>
      <xdr:row>712</xdr:row>
      <xdr:rowOff>133350</xdr:rowOff>
    </xdr:to>
    <xdr:graphicFrame macro="">
      <xdr:nvGraphicFramePr>
        <xdr:cNvPr id="44740765" name="Диаграмма 62">
          <a:extLst>
            <a:ext uri="{FF2B5EF4-FFF2-40B4-BE49-F238E27FC236}">
              <a16:creationId xmlns:a16="http://schemas.microsoft.com/office/drawing/2014/main" xmlns="" id="{00000000-0008-0000-0300-00009D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571500</xdr:colOff>
      <xdr:row>731</xdr:row>
      <xdr:rowOff>66675</xdr:rowOff>
    </xdr:from>
    <xdr:to>
      <xdr:col>11</xdr:col>
      <xdr:colOff>552450</xdr:colOff>
      <xdr:row>747</xdr:row>
      <xdr:rowOff>28575</xdr:rowOff>
    </xdr:to>
    <xdr:graphicFrame macro="">
      <xdr:nvGraphicFramePr>
        <xdr:cNvPr id="44740766" name="Диаграмма 63">
          <a:extLst>
            <a:ext uri="{FF2B5EF4-FFF2-40B4-BE49-F238E27FC236}">
              <a16:creationId xmlns:a16="http://schemas.microsoft.com/office/drawing/2014/main" xmlns="" id="{00000000-0008-0000-0300-00009E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581025</xdr:colOff>
      <xdr:row>764</xdr:row>
      <xdr:rowOff>95250</xdr:rowOff>
    </xdr:from>
    <xdr:to>
      <xdr:col>11</xdr:col>
      <xdr:colOff>571500</xdr:colOff>
      <xdr:row>780</xdr:row>
      <xdr:rowOff>66675</xdr:rowOff>
    </xdr:to>
    <xdr:graphicFrame macro="">
      <xdr:nvGraphicFramePr>
        <xdr:cNvPr id="44740767" name="Диаграмма 64">
          <a:extLst>
            <a:ext uri="{FF2B5EF4-FFF2-40B4-BE49-F238E27FC236}">
              <a16:creationId xmlns:a16="http://schemas.microsoft.com/office/drawing/2014/main" xmlns="" id="{00000000-0008-0000-0300-00009F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704850</xdr:colOff>
      <xdr:row>799</xdr:row>
      <xdr:rowOff>114300</xdr:rowOff>
    </xdr:from>
    <xdr:to>
      <xdr:col>12</xdr:col>
      <xdr:colOff>9525</xdr:colOff>
      <xdr:row>815</xdr:row>
      <xdr:rowOff>85725</xdr:rowOff>
    </xdr:to>
    <xdr:graphicFrame macro="">
      <xdr:nvGraphicFramePr>
        <xdr:cNvPr id="44740768" name="Диаграмма 65">
          <a:extLst>
            <a:ext uri="{FF2B5EF4-FFF2-40B4-BE49-F238E27FC236}">
              <a16:creationId xmlns:a16="http://schemas.microsoft.com/office/drawing/2014/main" xmlns="" id="{00000000-0008-0000-0300-0000A0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857250</xdr:colOff>
      <xdr:row>832</xdr:row>
      <xdr:rowOff>76200</xdr:rowOff>
    </xdr:from>
    <xdr:to>
      <xdr:col>11</xdr:col>
      <xdr:colOff>571500</xdr:colOff>
      <xdr:row>848</xdr:row>
      <xdr:rowOff>47625</xdr:rowOff>
    </xdr:to>
    <xdr:graphicFrame macro="">
      <xdr:nvGraphicFramePr>
        <xdr:cNvPr id="44740769" name="Диаграмма 66">
          <a:extLst>
            <a:ext uri="{FF2B5EF4-FFF2-40B4-BE49-F238E27FC236}">
              <a16:creationId xmlns:a16="http://schemas.microsoft.com/office/drawing/2014/main" xmlns="" id="{00000000-0008-0000-0300-0000A1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914400</xdr:colOff>
      <xdr:row>867</xdr:row>
      <xdr:rowOff>76200</xdr:rowOff>
    </xdr:from>
    <xdr:to>
      <xdr:col>11</xdr:col>
      <xdr:colOff>552450</xdr:colOff>
      <xdr:row>883</xdr:row>
      <xdr:rowOff>47625</xdr:rowOff>
    </xdr:to>
    <xdr:graphicFrame macro="">
      <xdr:nvGraphicFramePr>
        <xdr:cNvPr id="44740770" name="Диаграмма 67">
          <a:extLst>
            <a:ext uri="{FF2B5EF4-FFF2-40B4-BE49-F238E27FC236}">
              <a16:creationId xmlns:a16="http://schemas.microsoft.com/office/drawing/2014/main" xmlns="" id="{00000000-0008-0000-0300-0000A2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800100</xdr:colOff>
      <xdr:row>901</xdr:row>
      <xdr:rowOff>114300</xdr:rowOff>
    </xdr:from>
    <xdr:to>
      <xdr:col>12</xdr:col>
      <xdr:colOff>9525</xdr:colOff>
      <xdr:row>917</xdr:row>
      <xdr:rowOff>85725</xdr:rowOff>
    </xdr:to>
    <xdr:graphicFrame macro="">
      <xdr:nvGraphicFramePr>
        <xdr:cNvPr id="44740771" name="Диаграмма 68">
          <a:extLst>
            <a:ext uri="{FF2B5EF4-FFF2-40B4-BE49-F238E27FC236}">
              <a16:creationId xmlns:a16="http://schemas.microsoft.com/office/drawing/2014/main" xmlns="" id="{00000000-0008-0000-0300-0000A3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790575</xdr:colOff>
      <xdr:row>935</xdr:row>
      <xdr:rowOff>66675</xdr:rowOff>
    </xdr:from>
    <xdr:to>
      <xdr:col>12</xdr:col>
      <xdr:colOff>0</xdr:colOff>
      <xdr:row>951</xdr:row>
      <xdr:rowOff>28575</xdr:rowOff>
    </xdr:to>
    <xdr:graphicFrame macro="">
      <xdr:nvGraphicFramePr>
        <xdr:cNvPr id="44740772" name="Диаграмма 69">
          <a:extLst>
            <a:ext uri="{FF2B5EF4-FFF2-40B4-BE49-F238E27FC236}">
              <a16:creationId xmlns:a16="http://schemas.microsoft.com/office/drawing/2014/main" xmlns="" id="{00000000-0008-0000-0300-0000A4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752475</xdr:colOff>
      <xdr:row>969</xdr:row>
      <xdr:rowOff>66675</xdr:rowOff>
    </xdr:from>
    <xdr:to>
      <xdr:col>12</xdr:col>
      <xdr:colOff>28575</xdr:colOff>
      <xdr:row>985</xdr:row>
      <xdr:rowOff>28575</xdr:rowOff>
    </xdr:to>
    <xdr:graphicFrame macro="">
      <xdr:nvGraphicFramePr>
        <xdr:cNvPr id="44740773" name="Диаграмма 70">
          <a:extLst>
            <a:ext uri="{FF2B5EF4-FFF2-40B4-BE49-F238E27FC236}">
              <a16:creationId xmlns:a16="http://schemas.microsoft.com/office/drawing/2014/main" xmlns="" id="{00000000-0008-0000-0300-0000A5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733425</xdr:colOff>
      <xdr:row>1002</xdr:row>
      <xdr:rowOff>114300</xdr:rowOff>
    </xdr:from>
    <xdr:to>
      <xdr:col>11</xdr:col>
      <xdr:colOff>533400</xdr:colOff>
      <xdr:row>1018</xdr:row>
      <xdr:rowOff>85725</xdr:rowOff>
    </xdr:to>
    <xdr:graphicFrame macro="">
      <xdr:nvGraphicFramePr>
        <xdr:cNvPr id="44740774" name="Диаграмма 71">
          <a:extLst>
            <a:ext uri="{FF2B5EF4-FFF2-40B4-BE49-F238E27FC236}">
              <a16:creationId xmlns:a16="http://schemas.microsoft.com/office/drawing/2014/main" xmlns="" id="{00000000-0008-0000-0300-0000A6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733425</xdr:colOff>
      <xdr:row>1036</xdr:row>
      <xdr:rowOff>114300</xdr:rowOff>
    </xdr:from>
    <xdr:to>
      <xdr:col>11</xdr:col>
      <xdr:colOff>533400</xdr:colOff>
      <xdr:row>1052</xdr:row>
      <xdr:rowOff>85725</xdr:rowOff>
    </xdr:to>
    <xdr:graphicFrame macro="">
      <xdr:nvGraphicFramePr>
        <xdr:cNvPr id="44740775" name="Диаграмма 71">
          <a:extLst>
            <a:ext uri="{FF2B5EF4-FFF2-40B4-BE49-F238E27FC236}">
              <a16:creationId xmlns:a16="http://schemas.microsoft.com/office/drawing/2014/main" xmlns="" id="{00000000-0008-0000-0300-0000A7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733425</xdr:colOff>
      <xdr:row>1070</xdr:row>
      <xdr:rowOff>114300</xdr:rowOff>
    </xdr:from>
    <xdr:to>
      <xdr:col>11</xdr:col>
      <xdr:colOff>533400</xdr:colOff>
      <xdr:row>1086</xdr:row>
      <xdr:rowOff>85725</xdr:rowOff>
    </xdr:to>
    <xdr:graphicFrame macro="">
      <xdr:nvGraphicFramePr>
        <xdr:cNvPr id="44740776" name="Диаграмма 71">
          <a:extLst>
            <a:ext uri="{FF2B5EF4-FFF2-40B4-BE49-F238E27FC236}">
              <a16:creationId xmlns:a16="http://schemas.microsoft.com/office/drawing/2014/main" xmlns="" id="{00000000-0008-0000-0300-0000A8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733425</xdr:colOff>
      <xdr:row>1104</xdr:row>
      <xdr:rowOff>114300</xdr:rowOff>
    </xdr:from>
    <xdr:to>
      <xdr:col>11</xdr:col>
      <xdr:colOff>533400</xdr:colOff>
      <xdr:row>1120</xdr:row>
      <xdr:rowOff>85725</xdr:rowOff>
    </xdr:to>
    <xdr:graphicFrame macro="">
      <xdr:nvGraphicFramePr>
        <xdr:cNvPr id="44740777" name="Диаграмма 71">
          <a:extLst>
            <a:ext uri="{FF2B5EF4-FFF2-40B4-BE49-F238E27FC236}">
              <a16:creationId xmlns:a16="http://schemas.microsoft.com/office/drawing/2014/main" xmlns="" id="{00000000-0008-0000-0300-0000A9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733425</xdr:colOff>
      <xdr:row>1138</xdr:row>
      <xdr:rowOff>114300</xdr:rowOff>
    </xdr:from>
    <xdr:to>
      <xdr:col>11</xdr:col>
      <xdr:colOff>533400</xdr:colOff>
      <xdr:row>1154</xdr:row>
      <xdr:rowOff>85725</xdr:rowOff>
    </xdr:to>
    <xdr:graphicFrame macro="">
      <xdr:nvGraphicFramePr>
        <xdr:cNvPr id="44740778" name="Диаграмма 71">
          <a:extLst>
            <a:ext uri="{FF2B5EF4-FFF2-40B4-BE49-F238E27FC236}">
              <a16:creationId xmlns:a16="http://schemas.microsoft.com/office/drawing/2014/main" xmlns="" id="{00000000-0008-0000-0300-0000AA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733425</xdr:colOff>
      <xdr:row>1172</xdr:row>
      <xdr:rowOff>114300</xdr:rowOff>
    </xdr:from>
    <xdr:to>
      <xdr:col>11</xdr:col>
      <xdr:colOff>533400</xdr:colOff>
      <xdr:row>1188</xdr:row>
      <xdr:rowOff>85725</xdr:rowOff>
    </xdr:to>
    <xdr:graphicFrame macro="">
      <xdr:nvGraphicFramePr>
        <xdr:cNvPr id="44740779" name="Диаграмма 71">
          <a:extLst>
            <a:ext uri="{FF2B5EF4-FFF2-40B4-BE49-F238E27FC236}">
              <a16:creationId xmlns:a16="http://schemas.microsoft.com/office/drawing/2014/main" xmlns="" id="{00000000-0008-0000-0300-0000ABB0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29</xdr:row>
      <xdr:rowOff>57150</xdr:rowOff>
    </xdr:from>
    <xdr:to>
      <xdr:col>13</xdr:col>
      <xdr:colOff>666750</xdr:colOff>
      <xdr:row>63</xdr:row>
      <xdr:rowOff>95250</xdr:rowOff>
    </xdr:to>
    <xdr:graphicFrame macro="">
      <xdr:nvGraphicFramePr>
        <xdr:cNvPr id="37143" name="Chart 3">
          <a:extLst>
            <a:ext uri="{FF2B5EF4-FFF2-40B4-BE49-F238E27FC236}">
              <a16:creationId xmlns:a16="http://schemas.microsoft.com/office/drawing/2014/main" xmlns="" id="{00000000-0008-0000-0800-000017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1123950</xdr:colOff>
      <xdr:row>5</xdr:row>
      <xdr:rowOff>28575</xdr:rowOff>
    </xdr:from>
    <xdr:to>
      <xdr:col>13</xdr:col>
      <xdr:colOff>666750</xdr:colOff>
      <xdr:row>20</xdr:row>
      <xdr:rowOff>85725</xdr:rowOff>
    </xdr:to>
    <xdr:graphicFrame macro="">
      <xdr:nvGraphicFramePr>
        <xdr:cNvPr id="37144" name="Диаграмма 2">
          <a:extLst>
            <a:ext uri="{FF2B5EF4-FFF2-40B4-BE49-F238E27FC236}">
              <a16:creationId xmlns:a16="http://schemas.microsoft.com/office/drawing/2014/main" xmlns="" id="{00000000-0008-0000-0800-000018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114300</xdr:rowOff>
    </xdr:from>
    <xdr:to>
      <xdr:col>6</xdr:col>
      <xdr:colOff>609600</xdr:colOff>
      <xdr:row>16</xdr:row>
      <xdr:rowOff>104775</xdr:rowOff>
    </xdr:to>
    <xdr:graphicFrame macro="">
      <xdr:nvGraphicFramePr>
        <xdr:cNvPr id="40213" name="Диаграмма 3">
          <a:extLst>
            <a:ext uri="{FF2B5EF4-FFF2-40B4-BE49-F238E27FC236}">
              <a16:creationId xmlns:a16="http://schemas.microsoft.com/office/drawing/2014/main" xmlns="" id="{00000000-0008-0000-0A00-0000159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1152525</xdr:colOff>
      <xdr:row>25</xdr:row>
      <xdr:rowOff>28575</xdr:rowOff>
    </xdr:from>
    <xdr:to>
      <xdr:col>9</xdr:col>
      <xdr:colOff>266700</xdr:colOff>
      <xdr:row>42</xdr:row>
      <xdr:rowOff>28575</xdr:rowOff>
    </xdr:to>
    <xdr:graphicFrame macro="">
      <xdr:nvGraphicFramePr>
        <xdr:cNvPr id="40214" name="Диаграмма 4">
          <a:extLst>
            <a:ext uri="{FF2B5EF4-FFF2-40B4-BE49-F238E27FC236}">
              <a16:creationId xmlns:a16="http://schemas.microsoft.com/office/drawing/2014/main" xmlns="" id="{00000000-0008-0000-0A00-0000169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7</xdr:row>
      <xdr:rowOff>85725</xdr:rowOff>
    </xdr:from>
    <xdr:to>
      <xdr:col>14</xdr:col>
      <xdr:colOff>38100</xdr:colOff>
      <xdr:row>25</xdr:row>
      <xdr:rowOff>133350</xdr:rowOff>
    </xdr:to>
    <xdr:graphicFrame macro="">
      <xdr:nvGraphicFramePr>
        <xdr:cNvPr id="43932482" name="Chart 17">
          <a:extLst>
            <a:ext uri="{FF2B5EF4-FFF2-40B4-BE49-F238E27FC236}">
              <a16:creationId xmlns:a16="http://schemas.microsoft.com/office/drawing/2014/main" xmlns="" id="{00000000-0008-0000-0B00-00004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33</xdr:row>
      <xdr:rowOff>28575</xdr:rowOff>
    </xdr:from>
    <xdr:to>
      <xdr:col>14</xdr:col>
      <xdr:colOff>0</xdr:colOff>
      <xdr:row>51</xdr:row>
      <xdr:rowOff>95250</xdr:rowOff>
    </xdr:to>
    <xdr:graphicFrame macro="">
      <xdr:nvGraphicFramePr>
        <xdr:cNvPr id="43932483" name="Chart 18">
          <a:extLst>
            <a:ext uri="{FF2B5EF4-FFF2-40B4-BE49-F238E27FC236}">
              <a16:creationId xmlns:a16="http://schemas.microsoft.com/office/drawing/2014/main" xmlns="" id="{00000000-0008-0000-0B00-00004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59</xdr:row>
      <xdr:rowOff>76200</xdr:rowOff>
    </xdr:from>
    <xdr:to>
      <xdr:col>14</xdr:col>
      <xdr:colOff>9525</xdr:colOff>
      <xdr:row>77</xdr:row>
      <xdr:rowOff>114300</xdr:rowOff>
    </xdr:to>
    <xdr:graphicFrame macro="">
      <xdr:nvGraphicFramePr>
        <xdr:cNvPr id="43932484" name="Chart 19">
          <a:extLst>
            <a:ext uri="{FF2B5EF4-FFF2-40B4-BE49-F238E27FC236}">
              <a16:creationId xmlns:a16="http://schemas.microsoft.com/office/drawing/2014/main" xmlns="" id="{00000000-0008-0000-0B00-00004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85</xdr:row>
      <xdr:rowOff>28575</xdr:rowOff>
    </xdr:from>
    <xdr:to>
      <xdr:col>14</xdr:col>
      <xdr:colOff>0</xdr:colOff>
      <xdr:row>103</xdr:row>
      <xdr:rowOff>76200</xdr:rowOff>
    </xdr:to>
    <xdr:graphicFrame macro="">
      <xdr:nvGraphicFramePr>
        <xdr:cNvPr id="43932485" name="Chart 20">
          <a:extLst>
            <a:ext uri="{FF2B5EF4-FFF2-40B4-BE49-F238E27FC236}">
              <a16:creationId xmlns:a16="http://schemas.microsoft.com/office/drawing/2014/main" xmlns="" id="{00000000-0008-0000-0B00-00004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104775</xdr:colOff>
      <xdr:row>111</xdr:row>
      <xdr:rowOff>28575</xdr:rowOff>
    </xdr:from>
    <xdr:to>
      <xdr:col>14</xdr:col>
      <xdr:colOff>0</xdr:colOff>
      <xdr:row>129</xdr:row>
      <xdr:rowOff>66675</xdr:rowOff>
    </xdr:to>
    <xdr:graphicFrame macro="">
      <xdr:nvGraphicFramePr>
        <xdr:cNvPr id="43932486" name="Chart 21">
          <a:extLst>
            <a:ext uri="{FF2B5EF4-FFF2-40B4-BE49-F238E27FC236}">
              <a16:creationId xmlns:a16="http://schemas.microsoft.com/office/drawing/2014/main" xmlns="" id="{00000000-0008-0000-0B00-00004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137</xdr:row>
      <xdr:rowOff>28575</xdr:rowOff>
    </xdr:from>
    <xdr:to>
      <xdr:col>14</xdr:col>
      <xdr:colOff>0</xdr:colOff>
      <xdr:row>155</xdr:row>
      <xdr:rowOff>66675</xdr:rowOff>
    </xdr:to>
    <xdr:graphicFrame macro="">
      <xdr:nvGraphicFramePr>
        <xdr:cNvPr id="43932487" name="Chart 22">
          <a:extLst>
            <a:ext uri="{FF2B5EF4-FFF2-40B4-BE49-F238E27FC236}">
              <a16:creationId xmlns:a16="http://schemas.microsoft.com/office/drawing/2014/main" xmlns="" id="{00000000-0008-0000-0B00-00004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104775</xdr:colOff>
      <xdr:row>163</xdr:row>
      <xdr:rowOff>28575</xdr:rowOff>
    </xdr:from>
    <xdr:to>
      <xdr:col>14</xdr:col>
      <xdr:colOff>0</xdr:colOff>
      <xdr:row>181</xdr:row>
      <xdr:rowOff>95250</xdr:rowOff>
    </xdr:to>
    <xdr:graphicFrame macro="">
      <xdr:nvGraphicFramePr>
        <xdr:cNvPr id="43932488" name="Chart 23">
          <a:extLst>
            <a:ext uri="{FF2B5EF4-FFF2-40B4-BE49-F238E27FC236}">
              <a16:creationId xmlns:a16="http://schemas.microsoft.com/office/drawing/2014/main" xmlns="" id="{00000000-0008-0000-0B00-00004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189</xdr:row>
      <xdr:rowOff>28575</xdr:rowOff>
    </xdr:from>
    <xdr:to>
      <xdr:col>14</xdr:col>
      <xdr:colOff>0</xdr:colOff>
      <xdr:row>207</xdr:row>
      <xdr:rowOff>66675</xdr:rowOff>
    </xdr:to>
    <xdr:graphicFrame macro="">
      <xdr:nvGraphicFramePr>
        <xdr:cNvPr id="43932489" name="Chart 24">
          <a:extLst>
            <a:ext uri="{FF2B5EF4-FFF2-40B4-BE49-F238E27FC236}">
              <a16:creationId xmlns:a16="http://schemas.microsoft.com/office/drawing/2014/main" xmlns="" id="{00000000-0008-0000-0B00-00004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104775</xdr:colOff>
      <xdr:row>215</xdr:row>
      <xdr:rowOff>28575</xdr:rowOff>
    </xdr:from>
    <xdr:to>
      <xdr:col>14</xdr:col>
      <xdr:colOff>0</xdr:colOff>
      <xdr:row>233</xdr:row>
      <xdr:rowOff>95250</xdr:rowOff>
    </xdr:to>
    <xdr:graphicFrame macro="">
      <xdr:nvGraphicFramePr>
        <xdr:cNvPr id="43932490" name="Chart 25">
          <a:extLst>
            <a:ext uri="{FF2B5EF4-FFF2-40B4-BE49-F238E27FC236}">
              <a16:creationId xmlns:a16="http://schemas.microsoft.com/office/drawing/2014/main" xmlns="" id="{00000000-0008-0000-0B00-00004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104775</xdr:colOff>
      <xdr:row>241</xdr:row>
      <xdr:rowOff>28575</xdr:rowOff>
    </xdr:from>
    <xdr:to>
      <xdr:col>14</xdr:col>
      <xdr:colOff>0</xdr:colOff>
      <xdr:row>259</xdr:row>
      <xdr:rowOff>66675</xdr:rowOff>
    </xdr:to>
    <xdr:graphicFrame macro="">
      <xdr:nvGraphicFramePr>
        <xdr:cNvPr id="43932491" name="Chart 26">
          <a:extLst>
            <a:ext uri="{FF2B5EF4-FFF2-40B4-BE49-F238E27FC236}">
              <a16:creationId xmlns:a16="http://schemas.microsoft.com/office/drawing/2014/main" xmlns="" id="{00000000-0008-0000-0B00-00004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104775</xdr:colOff>
      <xdr:row>267</xdr:row>
      <xdr:rowOff>28575</xdr:rowOff>
    </xdr:from>
    <xdr:to>
      <xdr:col>14</xdr:col>
      <xdr:colOff>0</xdr:colOff>
      <xdr:row>285</xdr:row>
      <xdr:rowOff>114300</xdr:rowOff>
    </xdr:to>
    <xdr:graphicFrame macro="">
      <xdr:nvGraphicFramePr>
        <xdr:cNvPr id="43932492" name="Chart 27">
          <a:extLst>
            <a:ext uri="{FF2B5EF4-FFF2-40B4-BE49-F238E27FC236}">
              <a16:creationId xmlns:a16="http://schemas.microsoft.com/office/drawing/2014/main" xmlns="" id="{00000000-0008-0000-0B00-00004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104775</xdr:colOff>
      <xdr:row>293</xdr:row>
      <xdr:rowOff>28575</xdr:rowOff>
    </xdr:from>
    <xdr:to>
      <xdr:col>14</xdr:col>
      <xdr:colOff>0</xdr:colOff>
      <xdr:row>311</xdr:row>
      <xdr:rowOff>95250</xdr:rowOff>
    </xdr:to>
    <xdr:graphicFrame macro="">
      <xdr:nvGraphicFramePr>
        <xdr:cNvPr id="43932493" name="Chart 28">
          <a:extLst>
            <a:ext uri="{FF2B5EF4-FFF2-40B4-BE49-F238E27FC236}">
              <a16:creationId xmlns:a16="http://schemas.microsoft.com/office/drawing/2014/main" xmlns="" id="{00000000-0008-0000-0B00-00004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104775</xdr:colOff>
      <xdr:row>319</xdr:row>
      <xdr:rowOff>28575</xdr:rowOff>
    </xdr:from>
    <xdr:to>
      <xdr:col>14</xdr:col>
      <xdr:colOff>0</xdr:colOff>
      <xdr:row>337</xdr:row>
      <xdr:rowOff>66675</xdr:rowOff>
    </xdr:to>
    <xdr:graphicFrame macro="">
      <xdr:nvGraphicFramePr>
        <xdr:cNvPr id="43932494" name="Chart 29">
          <a:extLst>
            <a:ext uri="{FF2B5EF4-FFF2-40B4-BE49-F238E27FC236}">
              <a16:creationId xmlns:a16="http://schemas.microsoft.com/office/drawing/2014/main" xmlns="" id="{00000000-0008-0000-0B00-00004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104775</xdr:colOff>
      <xdr:row>345</xdr:row>
      <xdr:rowOff>28575</xdr:rowOff>
    </xdr:from>
    <xdr:to>
      <xdr:col>14</xdr:col>
      <xdr:colOff>0</xdr:colOff>
      <xdr:row>363</xdr:row>
      <xdr:rowOff>95250</xdr:rowOff>
    </xdr:to>
    <xdr:graphicFrame macro="">
      <xdr:nvGraphicFramePr>
        <xdr:cNvPr id="43932495" name="Chart 30">
          <a:extLst>
            <a:ext uri="{FF2B5EF4-FFF2-40B4-BE49-F238E27FC236}">
              <a16:creationId xmlns:a16="http://schemas.microsoft.com/office/drawing/2014/main" xmlns="" id="{00000000-0008-0000-0B00-00004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104775</xdr:colOff>
      <xdr:row>371</xdr:row>
      <xdr:rowOff>28575</xdr:rowOff>
    </xdr:from>
    <xdr:to>
      <xdr:col>14</xdr:col>
      <xdr:colOff>0</xdr:colOff>
      <xdr:row>389</xdr:row>
      <xdr:rowOff>123825</xdr:rowOff>
    </xdr:to>
    <xdr:graphicFrame macro="">
      <xdr:nvGraphicFramePr>
        <xdr:cNvPr id="43932496" name="Chart 31">
          <a:extLst>
            <a:ext uri="{FF2B5EF4-FFF2-40B4-BE49-F238E27FC236}">
              <a16:creationId xmlns:a16="http://schemas.microsoft.com/office/drawing/2014/main" xmlns="" id="{00000000-0008-0000-0B00-00005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104775</xdr:colOff>
      <xdr:row>397</xdr:row>
      <xdr:rowOff>28575</xdr:rowOff>
    </xdr:from>
    <xdr:to>
      <xdr:col>14</xdr:col>
      <xdr:colOff>0</xdr:colOff>
      <xdr:row>415</xdr:row>
      <xdr:rowOff>66675</xdr:rowOff>
    </xdr:to>
    <xdr:graphicFrame macro="">
      <xdr:nvGraphicFramePr>
        <xdr:cNvPr id="43932497" name="Chart 32">
          <a:extLst>
            <a:ext uri="{FF2B5EF4-FFF2-40B4-BE49-F238E27FC236}">
              <a16:creationId xmlns:a16="http://schemas.microsoft.com/office/drawing/2014/main" xmlns="" id="{00000000-0008-0000-0B00-00005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104775</xdr:colOff>
      <xdr:row>423</xdr:row>
      <xdr:rowOff>28575</xdr:rowOff>
    </xdr:from>
    <xdr:to>
      <xdr:col>14</xdr:col>
      <xdr:colOff>0</xdr:colOff>
      <xdr:row>441</xdr:row>
      <xdr:rowOff>0</xdr:rowOff>
    </xdr:to>
    <xdr:graphicFrame macro="">
      <xdr:nvGraphicFramePr>
        <xdr:cNvPr id="43932498" name="Chart 33">
          <a:extLst>
            <a:ext uri="{FF2B5EF4-FFF2-40B4-BE49-F238E27FC236}">
              <a16:creationId xmlns:a16="http://schemas.microsoft.com/office/drawing/2014/main" xmlns="" id="{00000000-0008-0000-0B00-00005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104775</xdr:colOff>
      <xdr:row>449</xdr:row>
      <xdr:rowOff>28575</xdr:rowOff>
    </xdr:from>
    <xdr:to>
      <xdr:col>14</xdr:col>
      <xdr:colOff>0</xdr:colOff>
      <xdr:row>467</xdr:row>
      <xdr:rowOff>76200</xdr:rowOff>
    </xdr:to>
    <xdr:graphicFrame macro="">
      <xdr:nvGraphicFramePr>
        <xdr:cNvPr id="43932499" name="Chart 34">
          <a:extLst>
            <a:ext uri="{FF2B5EF4-FFF2-40B4-BE49-F238E27FC236}">
              <a16:creationId xmlns:a16="http://schemas.microsoft.com/office/drawing/2014/main" xmlns="" id="{00000000-0008-0000-0B00-00005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104775</xdr:colOff>
      <xdr:row>475</xdr:row>
      <xdr:rowOff>28575</xdr:rowOff>
    </xdr:from>
    <xdr:to>
      <xdr:col>14</xdr:col>
      <xdr:colOff>0</xdr:colOff>
      <xdr:row>493</xdr:row>
      <xdr:rowOff>95250</xdr:rowOff>
    </xdr:to>
    <xdr:graphicFrame macro="">
      <xdr:nvGraphicFramePr>
        <xdr:cNvPr id="43932500" name="Chart 35">
          <a:extLst>
            <a:ext uri="{FF2B5EF4-FFF2-40B4-BE49-F238E27FC236}">
              <a16:creationId xmlns:a16="http://schemas.microsoft.com/office/drawing/2014/main" xmlns="" id="{00000000-0008-0000-0B00-00005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104775</xdr:colOff>
      <xdr:row>501</xdr:row>
      <xdr:rowOff>28575</xdr:rowOff>
    </xdr:from>
    <xdr:to>
      <xdr:col>14</xdr:col>
      <xdr:colOff>0</xdr:colOff>
      <xdr:row>519</xdr:row>
      <xdr:rowOff>85725</xdr:rowOff>
    </xdr:to>
    <xdr:graphicFrame macro="">
      <xdr:nvGraphicFramePr>
        <xdr:cNvPr id="43932501" name="Chart 37">
          <a:extLst>
            <a:ext uri="{FF2B5EF4-FFF2-40B4-BE49-F238E27FC236}">
              <a16:creationId xmlns:a16="http://schemas.microsoft.com/office/drawing/2014/main" xmlns="" id="{00000000-0008-0000-0B00-00005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104775</xdr:colOff>
      <xdr:row>527</xdr:row>
      <xdr:rowOff>28575</xdr:rowOff>
    </xdr:from>
    <xdr:to>
      <xdr:col>14</xdr:col>
      <xdr:colOff>0</xdr:colOff>
      <xdr:row>545</xdr:row>
      <xdr:rowOff>133350</xdr:rowOff>
    </xdr:to>
    <xdr:graphicFrame macro="">
      <xdr:nvGraphicFramePr>
        <xdr:cNvPr id="43932502" name="Chart 38">
          <a:extLst>
            <a:ext uri="{FF2B5EF4-FFF2-40B4-BE49-F238E27FC236}">
              <a16:creationId xmlns:a16="http://schemas.microsoft.com/office/drawing/2014/main" xmlns="" id="{00000000-0008-0000-0B00-00005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104775</xdr:colOff>
      <xdr:row>553</xdr:row>
      <xdr:rowOff>28575</xdr:rowOff>
    </xdr:from>
    <xdr:to>
      <xdr:col>14</xdr:col>
      <xdr:colOff>0</xdr:colOff>
      <xdr:row>571</xdr:row>
      <xdr:rowOff>76200</xdr:rowOff>
    </xdr:to>
    <xdr:graphicFrame macro="">
      <xdr:nvGraphicFramePr>
        <xdr:cNvPr id="43932503" name="Chart 39">
          <a:extLst>
            <a:ext uri="{FF2B5EF4-FFF2-40B4-BE49-F238E27FC236}">
              <a16:creationId xmlns:a16="http://schemas.microsoft.com/office/drawing/2014/main" xmlns="" id="{00000000-0008-0000-0B00-00005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104775</xdr:colOff>
      <xdr:row>579</xdr:row>
      <xdr:rowOff>28575</xdr:rowOff>
    </xdr:from>
    <xdr:to>
      <xdr:col>14</xdr:col>
      <xdr:colOff>0</xdr:colOff>
      <xdr:row>597</xdr:row>
      <xdr:rowOff>114300</xdr:rowOff>
    </xdr:to>
    <xdr:graphicFrame macro="">
      <xdr:nvGraphicFramePr>
        <xdr:cNvPr id="43932504" name="Chart 40">
          <a:extLst>
            <a:ext uri="{FF2B5EF4-FFF2-40B4-BE49-F238E27FC236}">
              <a16:creationId xmlns:a16="http://schemas.microsoft.com/office/drawing/2014/main" xmlns="" id="{00000000-0008-0000-0B00-00005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104775</xdr:colOff>
      <xdr:row>605</xdr:row>
      <xdr:rowOff>28575</xdr:rowOff>
    </xdr:from>
    <xdr:to>
      <xdr:col>14</xdr:col>
      <xdr:colOff>0</xdr:colOff>
      <xdr:row>623</xdr:row>
      <xdr:rowOff>95250</xdr:rowOff>
    </xdr:to>
    <xdr:graphicFrame macro="">
      <xdr:nvGraphicFramePr>
        <xdr:cNvPr id="43932505" name="Chart 41">
          <a:extLst>
            <a:ext uri="{FF2B5EF4-FFF2-40B4-BE49-F238E27FC236}">
              <a16:creationId xmlns:a16="http://schemas.microsoft.com/office/drawing/2014/main" xmlns="" id="{00000000-0008-0000-0B00-00005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104775</xdr:colOff>
      <xdr:row>631</xdr:row>
      <xdr:rowOff>28575</xdr:rowOff>
    </xdr:from>
    <xdr:to>
      <xdr:col>14</xdr:col>
      <xdr:colOff>0</xdr:colOff>
      <xdr:row>649</xdr:row>
      <xdr:rowOff>133350</xdr:rowOff>
    </xdr:to>
    <xdr:graphicFrame macro="">
      <xdr:nvGraphicFramePr>
        <xdr:cNvPr id="43932506" name="Chart 42">
          <a:extLst>
            <a:ext uri="{FF2B5EF4-FFF2-40B4-BE49-F238E27FC236}">
              <a16:creationId xmlns:a16="http://schemas.microsoft.com/office/drawing/2014/main" xmlns="" id="{00000000-0008-0000-0B00-00005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104775</xdr:colOff>
      <xdr:row>657</xdr:row>
      <xdr:rowOff>28575</xdr:rowOff>
    </xdr:from>
    <xdr:to>
      <xdr:col>14</xdr:col>
      <xdr:colOff>0</xdr:colOff>
      <xdr:row>675</xdr:row>
      <xdr:rowOff>95250</xdr:rowOff>
    </xdr:to>
    <xdr:graphicFrame macro="">
      <xdr:nvGraphicFramePr>
        <xdr:cNvPr id="43932507" name="Chart 43">
          <a:extLst>
            <a:ext uri="{FF2B5EF4-FFF2-40B4-BE49-F238E27FC236}">
              <a16:creationId xmlns:a16="http://schemas.microsoft.com/office/drawing/2014/main" xmlns="" id="{00000000-0008-0000-0B00-00005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104775</xdr:colOff>
      <xdr:row>683</xdr:row>
      <xdr:rowOff>28575</xdr:rowOff>
    </xdr:from>
    <xdr:to>
      <xdr:col>14</xdr:col>
      <xdr:colOff>0</xdr:colOff>
      <xdr:row>701</xdr:row>
      <xdr:rowOff>85725</xdr:rowOff>
    </xdr:to>
    <xdr:graphicFrame macro="">
      <xdr:nvGraphicFramePr>
        <xdr:cNvPr id="43932508" name="Chart 43">
          <a:extLst>
            <a:ext uri="{FF2B5EF4-FFF2-40B4-BE49-F238E27FC236}">
              <a16:creationId xmlns:a16="http://schemas.microsoft.com/office/drawing/2014/main" xmlns="" id="{00000000-0008-0000-0B00-00005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09" name="Chart 43">
          <a:extLst>
            <a:ext uri="{FF2B5EF4-FFF2-40B4-BE49-F238E27FC236}">
              <a16:creationId xmlns:a16="http://schemas.microsoft.com/office/drawing/2014/main" xmlns="" id="{00000000-0008-0000-0B00-00005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10" name="Chart 43">
          <a:extLst>
            <a:ext uri="{FF2B5EF4-FFF2-40B4-BE49-F238E27FC236}">
              <a16:creationId xmlns:a16="http://schemas.microsoft.com/office/drawing/2014/main" xmlns="" id="{00000000-0008-0000-0B00-00005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11" name="Chart 43">
          <a:extLst>
            <a:ext uri="{FF2B5EF4-FFF2-40B4-BE49-F238E27FC236}">
              <a16:creationId xmlns:a16="http://schemas.microsoft.com/office/drawing/2014/main" xmlns="" id="{00000000-0008-0000-0B00-00005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12" name="Chart 43">
          <a:extLst>
            <a:ext uri="{FF2B5EF4-FFF2-40B4-BE49-F238E27FC236}">
              <a16:creationId xmlns:a16="http://schemas.microsoft.com/office/drawing/2014/main" xmlns="" id="{00000000-0008-0000-0B00-00006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13" name="Chart 43">
          <a:extLst>
            <a:ext uri="{FF2B5EF4-FFF2-40B4-BE49-F238E27FC236}">
              <a16:creationId xmlns:a16="http://schemas.microsoft.com/office/drawing/2014/main" xmlns="" id="{00000000-0008-0000-0B00-00006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14" name="Chart 43">
          <a:extLst>
            <a:ext uri="{FF2B5EF4-FFF2-40B4-BE49-F238E27FC236}">
              <a16:creationId xmlns:a16="http://schemas.microsoft.com/office/drawing/2014/main" xmlns="" id="{00000000-0008-0000-0B00-00006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104775</xdr:colOff>
      <xdr:row>703</xdr:row>
      <xdr:rowOff>0</xdr:rowOff>
    </xdr:from>
    <xdr:to>
      <xdr:col>14</xdr:col>
      <xdr:colOff>0</xdr:colOff>
      <xdr:row>703</xdr:row>
      <xdr:rowOff>0</xdr:rowOff>
    </xdr:to>
    <xdr:graphicFrame macro="">
      <xdr:nvGraphicFramePr>
        <xdr:cNvPr id="43932515" name="Chart 43">
          <a:extLst>
            <a:ext uri="{FF2B5EF4-FFF2-40B4-BE49-F238E27FC236}">
              <a16:creationId xmlns:a16="http://schemas.microsoft.com/office/drawing/2014/main" xmlns="" id="{00000000-0008-0000-0B00-00006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16" name="Chart 43">
          <a:extLst>
            <a:ext uri="{FF2B5EF4-FFF2-40B4-BE49-F238E27FC236}">
              <a16:creationId xmlns:a16="http://schemas.microsoft.com/office/drawing/2014/main" xmlns="" id="{00000000-0008-0000-0B00-00006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17" name="Chart 43">
          <a:extLst>
            <a:ext uri="{FF2B5EF4-FFF2-40B4-BE49-F238E27FC236}">
              <a16:creationId xmlns:a16="http://schemas.microsoft.com/office/drawing/2014/main" xmlns="" id="{00000000-0008-0000-0B00-00006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18" name="Chart 43">
          <a:extLst>
            <a:ext uri="{FF2B5EF4-FFF2-40B4-BE49-F238E27FC236}">
              <a16:creationId xmlns:a16="http://schemas.microsoft.com/office/drawing/2014/main" xmlns="" id="{00000000-0008-0000-0B00-00006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19" name="Chart 43">
          <a:extLst>
            <a:ext uri="{FF2B5EF4-FFF2-40B4-BE49-F238E27FC236}">
              <a16:creationId xmlns:a16="http://schemas.microsoft.com/office/drawing/2014/main" xmlns="" id="{00000000-0008-0000-0B00-00006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20" name="Chart 43">
          <a:extLst>
            <a:ext uri="{FF2B5EF4-FFF2-40B4-BE49-F238E27FC236}">
              <a16:creationId xmlns:a16="http://schemas.microsoft.com/office/drawing/2014/main" xmlns="" id="{00000000-0008-0000-0B00-00006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21" name="Chart 43">
          <a:extLst>
            <a:ext uri="{FF2B5EF4-FFF2-40B4-BE49-F238E27FC236}">
              <a16:creationId xmlns:a16="http://schemas.microsoft.com/office/drawing/2014/main" xmlns="" id="{00000000-0008-0000-0B00-00006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104775</xdr:colOff>
      <xdr:row>704</xdr:row>
      <xdr:rowOff>0</xdr:rowOff>
    </xdr:from>
    <xdr:to>
      <xdr:col>14</xdr:col>
      <xdr:colOff>0</xdr:colOff>
      <xdr:row>704</xdr:row>
      <xdr:rowOff>0</xdr:rowOff>
    </xdr:to>
    <xdr:graphicFrame macro="">
      <xdr:nvGraphicFramePr>
        <xdr:cNvPr id="43932522" name="Chart 43">
          <a:extLst>
            <a:ext uri="{FF2B5EF4-FFF2-40B4-BE49-F238E27FC236}">
              <a16:creationId xmlns:a16="http://schemas.microsoft.com/office/drawing/2014/main" xmlns="" id="{00000000-0008-0000-0B00-00006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104775</xdr:colOff>
      <xdr:row>709</xdr:row>
      <xdr:rowOff>28575</xdr:rowOff>
    </xdr:from>
    <xdr:to>
      <xdr:col>14</xdr:col>
      <xdr:colOff>0</xdr:colOff>
      <xdr:row>727</xdr:row>
      <xdr:rowOff>85725</xdr:rowOff>
    </xdr:to>
    <xdr:graphicFrame macro="">
      <xdr:nvGraphicFramePr>
        <xdr:cNvPr id="43932523" name="Chart 43">
          <a:extLst>
            <a:ext uri="{FF2B5EF4-FFF2-40B4-BE49-F238E27FC236}">
              <a16:creationId xmlns:a16="http://schemas.microsoft.com/office/drawing/2014/main" xmlns="" id="{00000000-0008-0000-0B00-00006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24" name="Chart 43">
          <a:extLst>
            <a:ext uri="{FF2B5EF4-FFF2-40B4-BE49-F238E27FC236}">
              <a16:creationId xmlns:a16="http://schemas.microsoft.com/office/drawing/2014/main" xmlns="" id="{00000000-0008-0000-0B00-00006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25" name="Chart 43">
          <a:extLst>
            <a:ext uri="{FF2B5EF4-FFF2-40B4-BE49-F238E27FC236}">
              <a16:creationId xmlns:a16="http://schemas.microsoft.com/office/drawing/2014/main" xmlns="" id="{00000000-0008-0000-0B00-00006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26" name="Chart 43">
          <a:extLst>
            <a:ext uri="{FF2B5EF4-FFF2-40B4-BE49-F238E27FC236}">
              <a16:creationId xmlns:a16="http://schemas.microsoft.com/office/drawing/2014/main" xmlns="" id="{00000000-0008-0000-0B00-00006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27" name="Chart 43">
          <a:extLst>
            <a:ext uri="{FF2B5EF4-FFF2-40B4-BE49-F238E27FC236}">
              <a16:creationId xmlns:a16="http://schemas.microsoft.com/office/drawing/2014/main" xmlns="" id="{00000000-0008-0000-0B00-00006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28" name="Chart 43">
          <a:extLst>
            <a:ext uri="{FF2B5EF4-FFF2-40B4-BE49-F238E27FC236}">
              <a16:creationId xmlns:a16="http://schemas.microsoft.com/office/drawing/2014/main" xmlns="" id="{00000000-0008-0000-0B00-00007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29" name="Chart 43">
          <a:extLst>
            <a:ext uri="{FF2B5EF4-FFF2-40B4-BE49-F238E27FC236}">
              <a16:creationId xmlns:a16="http://schemas.microsoft.com/office/drawing/2014/main" xmlns="" id="{00000000-0008-0000-0B00-00007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104775</xdr:colOff>
      <xdr:row>729</xdr:row>
      <xdr:rowOff>0</xdr:rowOff>
    </xdr:from>
    <xdr:to>
      <xdr:col>14</xdr:col>
      <xdr:colOff>0</xdr:colOff>
      <xdr:row>729</xdr:row>
      <xdr:rowOff>0</xdr:rowOff>
    </xdr:to>
    <xdr:graphicFrame macro="">
      <xdr:nvGraphicFramePr>
        <xdr:cNvPr id="43932530" name="Chart 43">
          <a:extLst>
            <a:ext uri="{FF2B5EF4-FFF2-40B4-BE49-F238E27FC236}">
              <a16:creationId xmlns:a16="http://schemas.microsoft.com/office/drawing/2014/main" xmlns="" id="{00000000-0008-0000-0B00-00007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1" name="Chart 43">
          <a:extLst>
            <a:ext uri="{FF2B5EF4-FFF2-40B4-BE49-F238E27FC236}">
              <a16:creationId xmlns:a16="http://schemas.microsoft.com/office/drawing/2014/main" xmlns="" id="{00000000-0008-0000-0B00-00007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2" name="Chart 43">
          <a:extLst>
            <a:ext uri="{FF2B5EF4-FFF2-40B4-BE49-F238E27FC236}">
              <a16:creationId xmlns:a16="http://schemas.microsoft.com/office/drawing/2014/main" xmlns="" id="{00000000-0008-0000-0B00-00007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3" name="Chart 43">
          <a:extLst>
            <a:ext uri="{FF2B5EF4-FFF2-40B4-BE49-F238E27FC236}">
              <a16:creationId xmlns:a16="http://schemas.microsoft.com/office/drawing/2014/main" xmlns="" id="{00000000-0008-0000-0B00-00007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4" name="Chart 43">
          <a:extLst>
            <a:ext uri="{FF2B5EF4-FFF2-40B4-BE49-F238E27FC236}">
              <a16:creationId xmlns:a16="http://schemas.microsoft.com/office/drawing/2014/main" xmlns="" id="{00000000-0008-0000-0B00-00007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5" name="Chart 43">
          <a:extLst>
            <a:ext uri="{FF2B5EF4-FFF2-40B4-BE49-F238E27FC236}">
              <a16:creationId xmlns:a16="http://schemas.microsoft.com/office/drawing/2014/main" xmlns="" id="{00000000-0008-0000-0B00-00007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6" name="Chart 43">
          <a:extLst>
            <a:ext uri="{FF2B5EF4-FFF2-40B4-BE49-F238E27FC236}">
              <a16:creationId xmlns:a16="http://schemas.microsoft.com/office/drawing/2014/main" xmlns="" id="{00000000-0008-0000-0B00-00007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104775</xdr:colOff>
      <xdr:row>730</xdr:row>
      <xdr:rowOff>0</xdr:rowOff>
    </xdr:from>
    <xdr:to>
      <xdr:col>14</xdr:col>
      <xdr:colOff>0</xdr:colOff>
      <xdr:row>730</xdr:row>
      <xdr:rowOff>0</xdr:rowOff>
    </xdr:to>
    <xdr:graphicFrame macro="">
      <xdr:nvGraphicFramePr>
        <xdr:cNvPr id="43932537" name="Chart 43">
          <a:extLst>
            <a:ext uri="{FF2B5EF4-FFF2-40B4-BE49-F238E27FC236}">
              <a16:creationId xmlns:a16="http://schemas.microsoft.com/office/drawing/2014/main" xmlns="" id="{00000000-0008-0000-0B00-00007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</xdr:col>
      <xdr:colOff>104775</xdr:colOff>
      <xdr:row>736</xdr:row>
      <xdr:rowOff>28575</xdr:rowOff>
    </xdr:from>
    <xdr:to>
      <xdr:col>14</xdr:col>
      <xdr:colOff>0</xdr:colOff>
      <xdr:row>754</xdr:row>
      <xdr:rowOff>85725</xdr:rowOff>
    </xdr:to>
    <xdr:graphicFrame macro="">
      <xdr:nvGraphicFramePr>
        <xdr:cNvPr id="43932538" name="Chart 43">
          <a:extLst>
            <a:ext uri="{FF2B5EF4-FFF2-40B4-BE49-F238E27FC236}">
              <a16:creationId xmlns:a16="http://schemas.microsoft.com/office/drawing/2014/main" xmlns="" id="{00000000-0008-0000-0B00-00007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39" name="Chart 43">
          <a:extLst>
            <a:ext uri="{FF2B5EF4-FFF2-40B4-BE49-F238E27FC236}">
              <a16:creationId xmlns:a16="http://schemas.microsoft.com/office/drawing/2014/main" xmlns="" id="{00000000-0008-0000-0B00-00007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40" name="Chart 43">
          <a:extLst>
            <a:ext uri="{FF2B5EF4-FFF2-40B4-BE49-F238E27FC236}">
              <a16:creationId xmlns:a16="http://schemas.microsoft.com/office/drawing/2014/main" xmlns="" id="{00000000-0008-0000-0B00-00007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41" name="Chart 43">
          <a:extLst>
            <a:ext uri="{FF2B5EF4-FFF2-40B4-BE49-F238E27FC236}">
              <a16:creationId xmlns:a16="http://schemas.microsoft.com/office/drawing/2014/main" xmlns="" id="{00000000-0008-0000-0B00-00007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42" name="Chart 43">
          <a:extLst>
            <a:ext uri="{FF2B5EF4-FFF2-40B4-BE49-F238E27FC236}">
              <a16:creationId xmlns:a16="http://schemas.microsoft.com/office/drawing/2014/main" xmlns="" id="{00000000-0008-0000-0B00-00007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43" name="Chart 43">
          <a:extLst>
            <a:ext uri="{FF2B5EF4-FFF2-40B4-BE49-F238E27FC236}">
              <a16:creationId xmlns:a16="http://schemas.microsoft.com/office/drawing/2014/main" xmlns="" id="{00000000-0008-0000-0B00-00007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44" name="Chart 43">
          <a:extLst>
            <a:ext uri="{FF2B5EF4-FFF2-40B4-BE49-F238E27FC236}">
              <a16:creationId xmlns:a16="http://schemas.microsoft.com/office/drawing/2014/main" xmlns="" id="{00000000-0008-0000-0B00-00008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104775</xdr:colOff>
      <xdr:row>756</xdr:row>
      <xdr:rowOff>0</xdr:rowOff>
    </xdr:from>
    <xdr:to>
      <xdr:col>14</xdr:col>
      <xdr:colOff>0</xdr:colOff>
      <xdr:row>756</xdr:row>
      <xdr:rowOff>0</xdr:rowOff>
    </xdr:to>
    <xdr:graphicFrame macro="">
      <xdr:nvGraphicFramePr>
        <xdr:cNvPr id="43932545" name="Chart 43">
          <a:extLst>
            <a:ext uri="{FF2B5EF4-FFF2-40B4-BE49-F238E27FC236}">
              <a16:creationId xmlns:a16="http://schemas.microsoft.com/office/drawing/2014/main" xmlns="" id="{00000000-0008-0000-0B00-00008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46" name="Chart 43">
          <a:extLst>
            <a:ext uri="{FF2B5EF4-FFF2-40B4-BE49-F238E27FC236}">
              <a16:creationId xmlns:a16="http://schemas.microsoft.com/office/drawing/2014/main" xmlns="" id="{00000000-0008-0000-0B00-00008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47" name="Chart 43">
          <a:extLst>
            <a:ext uri="{FF2B5EF4-FFF2-40B4-BE49-F238E27FC236}">
              <a16:creationId xmlns:a16="http://schemas.microsoft.com/office/drawing/2014/main" xmlns="" id="{00000000-0008-0000-0B00-00008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48" name="Chart 43">
          <a:extLst>
            <a:ext uri="{FF2B5EF4-FFF2-40B4-BE49-F238E27FC236}">
              <a16:creationId xmlns:a16="http://schemas.microsoft.com/office/drawing/2014/main" xmlns="" id="{00000000-0008-0000-0B00-00008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49" name="Chart 43">
          <a:extLst>
            <a:ext uri="{FF2B5EF4-FFF2-40B4-BE49-F238E27FC236}">
              <a16:creationId xmlns:a16="http://schemas.microsoft.com/office/drawing/2014/main" xmlns="" id="{00000000-0008-0000-0B00-00008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50" name="Chart 43">
          <a:extLst>
            <a:ext uri="{FF2B5EF4-FFF2-40B4-BE49-F238E27FC236}">
              <a16:creationId xmlns:a16="http://schemas.microsoft.com/office/drawing/2014/main" xmlns="" id="{00000000-0008-0000-0B00-00008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51" name="Chart 43">
          <a:extLst>
            <a:ext uri="{FF2B5EF4-FFF2-40B4-BE49-F238E27FC236}">
              <a16:creationId xmlns:a16="http://schemas.microsoft.com/office/drawing/2014/main" xmlns="" id="{00000000-0008-0000-0B00-00008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</xdr:col>
      <xdr:colOff>104775</xdr:colOff>
      <xdr:row>757</xdr:row>
      <xdr:rowOff>0</xdr:rowOff>
    </xdr:from>
    <xdr:to>
      <xdr:col>14</xdr:col>
      <xdr:colOff>0</xdr:colOff>
      <xdr:row>757</xdr:row>
      <xdr:rowOff>0</xdr:rowOff>
    </xdr:to>
    <xdr:graphicFrame macro="">
      <xdr:nvGraphicFramePr>
        <xdr:cNvPr id="43932552" name="Chart 43">
          <a:extLst>
            <a:ext uri="{FF2B5EF4-FFF2-40B4-BE49-F238E27FC236}">
              <a16:creationId xmlns:a16="http://schemas.microsoft.com/office/drawing/2014/main" xmlns="" id="{00000000-0008-0000-0B00-00008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104775</xdr:colOff>
      <xdr:row>762</xdr:row>
      <xdr:rowOff>28575</xdr:rowOff>
    </xdr:from>
    <xdr:to>
      <xdr:col>14</xdr:col>
      <xdr:colOff>0</xdr:colOff>
      <xdr:row>779</xdr:row>
      <xdr:rowOff>95250</xdr:rowOff>
    </xdr:to>
    <xdr:graphicFrame macro="">
      <xdr:nvGraphicFramePr>
        <xdr:cNvPr id="43932553" name="Chart 43">
          <a:extLst>
            <a:ext uri="{FF2B5EF4-FFF2-40B4-BE49-F238E27FC236}">
              <a16:creationId xmlns:a16="http://schemas.microsoft.com/office/drawing/2014/main" xmlns="" id="{00000000-0008-0000-0B00-00008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54" name="Chart 43">
          <a:extLst>
            <a:ext uri="{FF2B5EF4-FFF2-40B4-BE49-F238E27FC236}">
              <a16:creationId xmlns:a16="http://schemas.microsoft.com/office/drawing/2014/main" xmlns="" id="{00000000-0008-0000-0B00-00008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55" name="Chart 43">
          <a:extLst>
            <a:ext uri="{FF2B5EF4-FFF2-40B4-BE49-F238E27FC236}">
              <a16:creationId xmlns:a16="http://schemas.microsoft.com/office/drawing/2014/main" xmlns="" id="{00000000-0008-0000-0B00-00008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56" name="Chart 43">
          <a:extLst>
            <a:ext uri="{FF2B5EF4-FFF2-40B4-BE49-F238E27FC236}">
              <a16:creationId xmlns:a16="http://schemas.microsoft.com/office/drawing/2014/main" xmlns="" id="{00000000-0008-0000-0B00-00008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57" name="Chart 43">
          <a:extLst>
            <a:ext uri="{FF2B5EF4-FFF2-40B4-BE49-F238E27FC236}">
              <a16:creationId xmlns:a16="http://schemas.microsoft.com/office/drawing/2014/main" xmlns="" id="{00000000-0008-0000-0B00-00008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58" name="Chart 43">
          <a:extLst>
            <a:ext uri="{FF2B5EF4-FFF2-40B4-BE49-F238E27FC236}">
              <a16:creationId xmlns:a16="http://schemas.microsoft.com/office/drawing/2014/main" xmlns="" id="{00000000-0008-0000-0B00-00008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59" name="Chart 43">
          <a:extLst>
            <a:ext uri="{FF2B5EF4-FFF2-40B4-BE49-F238E27FC236}">
              <a16:creationId xmlns:a16="http://schemas.microsoft.com/office/drawing/2014/main" xmlns="" id="{00000000-0008-0000-0B00-00008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</xdr:col>
      <xdr:colOff>104775</xdr:colOff>
      <xdr:row>782</xdr:row>
      <xdr:rowOff>0</xdr:rowOff>
    </xdr:from>
    <xdr:to>
      <xdr:col>14</xdr:col>
      <xdr:colOff>0</xdr:colOff>
      <xdr:row>782</xdr:row>
      <xdr:rowOff>0</xdr:rowOff>
    </xdr:to>
    <xdr:graphicFrame macro="">
      <xdr:nvGraphicFramePr>
        <xdr:cNvPr id="43932560" name="Chart 43">
          <a:extLst>
            <a:ext uri="{FF2B5EF4-FFF2-40B4-BE49-F238E27FC236}">
              <a16:creationId xmlns:a16="http://schemas.microsoft.com/office/drawing/2014/main" xmlns="" id="{00000000-0008-0000-0B00-00009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1" name="Chart 43">
          <a:extLst>
            <a:ext uri="{FF2B5EF4-FFF2-40B4-BE49-F238E27FC236}">
              <a16:creationId xmlns:a16="http://schemas.microsoft.com/office/drawing/2014/main" xmlns="" id="{00000000-0008-0000-0B00-00009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2" name="Chart 43">
          <a:extLst>
            <a:ext uri="{FF2B5EF4-FFF2-40B4-BE49-F238E27FC236}">
              <a16:creationId xmlns:a16="http://schemas.microsoft.com/office/drawing/2014/main" xmlns="" id="{00000000-0008-0000-0B00-00009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3" name="Chart 43">
          <a:extLst>
            <a:ext uri="{FF2B5EF4-FFF2-40B4-BE49-F238E27FC236}">
              <a16:creationId xmlns:a16="http://schemas.microsoft.com/office/drawing/2014/main" xmlns="" id="{00000000-0008-0000-0B00-00009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4" name="Chart 43">
          <a:extLst>
            <a:ext uri="{FF2B5EF4-FFF2-40B4-BE49-F238E27FC236}">
              <a16:creationId xmlns:a16="http://schemas.microsoft.com/office/drawing/2014/main" xmlns="" id="{00000000-0008-0000-0B00-00009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5" name="Chart 43">
          <a:extLst>
            <a:ext uri="{FF2B5EF4-FFF2-40B4-BE49-F238E27FC236}">
              <a16:creationId xmlns:a16="http://schemas.microsoft.com/office/drawing/2014/main" xmlns="" id="{00000000-0008-0000-0B00-00009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6" name="Chart 43">
          <a:extLst>
            <a:ext uri="{FF2B5EF4-FFF2-40B4-BE49-F238E27FC236}">
              <a16:creationId xmlns:a16="http://schemas.microsoft.com/office/drawing/2014/main" xmlns="" id="{00000000-0008-0000-0B00-00009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104775</xdr:colOff>
      <xdr:row>783</xdr:row>
      <xdr:rowOff>0</xdr:rowOff>
    </xdr:from>
    <xdr:to>
      <xdr:col>14</xdr:col>
      <xdr:colOff>0</xdr:colOff>
      <xdr:row>783</xdr:row>
      <xdr:rowOff>0</xdr:rowOff>
    </xdr:to>
    <xdr:graphicFrame macro="">
      <xdr:nvGraphicFramePr>
        <xdr:cNvPr id="43932567" name="Chart 43">
          <a:extLst>
            <a:ext uri="{FF2B5EF4-FFF2-40B4-BE49-F238E27FC236}">
              <a16:creationId xmlns:a16="http://schemas.microsoft.com/office/drawing/2014/main" xmlns="" id="{00000000-0008-0000-0B00-00009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4</xdr:col>
      <xdr:colOff>104775</xdr:colOff>
      <xdr:row>788</xdr:row>
      <xdr:rowOff>28575</xdr:rowOff>
    </xdr:from>
    <xdr:to>
      <xdr:col>14</xdr:col>
      <xdr:colOff>0</xdr:colOff>
      <xdr:row>805</xdr:row>
      <xdr:rowOff>28575</xdr:rowOff>
    </xdr:to>
    <xdr:graphicFrame macro="">
      <xdr:nvGraphicFramePr>
        <xdr:cNvPr id="43932568" name="Chart 43">
          <a:extLst>
            <a:ext uri="{FF2B5EF4-FFF2-40B4-BE49-F238E27FC236}">
              <a16:creationId xmlns:a16="http://schemas.microsoft.com/office/drawing/2014/main" xmlns="" id="{00000000-0008-0000-0B00-00009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69" name="Chart 43">
          <a:extLst>
            <a:ext uri="{FF2B5EF4-FFF2-40B4-BE49-F238E27FC236}">
              <a16:creationId xmlns:a16="http://schemas.microsoft.com/office/drawing/2014/main" xmlns="" id="{00000000-0008-0000-0B00-00009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70" name="Chart 43">
          <a:extLst>
            <a:ext uri="{FF2B5EF4-FFF2-40B4-BE49-F238E27FC236}">
              <a16:creationId xmlns:a16="http://schemas.microsoft.com/office/drawing/2014/main" xmlns="" id="{00000000-0008-0000-0B00-00009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71" name="Chart 43">
          <a:extLst>
            <a:ext uri="{FF2B5EF4-FFF2-40B4-BE49-F238E27FC236}">
              <a16:creationId xmlns:a16="http://schemas.microsoft.com/office/drawing/2014/main" xmlns="" id="{00000000-0008-0000-0B00-00009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72" name="Chart 43">
          <a:extLst>
            <a:ext uri="{FF2B5EF4-FFF2-40B4-BE49-F238E27FC236}">
              <a16:creationId xmlns:a16="http://schemas.microsoft.com/office/drawing/2014/main" xmlns="" id="{00000000-0008-0000-0B00-00009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73" name="Chart 43">
          <a:extLst>
            <a:ext uri="{FF2B5EF4-FFF2-40B4-BE49-F238E27FC236}">
              <a16:creationId xmlns:a16="http://schemas.microsoft.com/office/drawing/2014/main" xmlns="" id="{00000000-0008-0000-0B00-00009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74" name="Chart 43">
          <a:extLst>
            <a:ext uri="{FF2B5EF4-FFF2-40B4-BE49-F238E27FC236}">
              <a16:creationId xmlns:a16="http://schemas.microsoft.com/office/drawing/2014/main" xmlns="" id="{00000000-0008-0000-0B00-00009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104775</xdr:colOff>
      <xdr:row>808</xdr:row>
      <xdr:rowOff>0</xdr:rowOff>
    </xdr:from>
    <xdr:to>
      <xdr:col>14</xdr:col>
      <xdr:colOff>0</xdr:colOff>
      <xdr:row>808</xdr:row>
      <xdr:rowOff>0</xdr:rowOff>
    </xdr:to>
    <xdr:graphicFrame macro="">
      <xdr:nvGraphicFramePr>
        <xdr:cNvPr id="43932575" name="Chart 43">
          <a:extLst>
            <a:ext uri="{FF2B5EF4-FFF2-40B4-BE49-F238E27FC236}">
              <a16:creationId xmlns:a16="http://schemas.microsoft.com/office/drawing/2014/main" xmlns="" id="{00000000-0008-0000-0B00-00009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76" name="Chart 43">
          <a:extLst>
            <a:ext uri="{FF2B5EF4-FFF2-40B4-BE49-F238E27FC236}">
              <a16:creationId xmlns:a16="http://schemas.microsoft.com/office/drawing/2014/main" xmlns="" id="{00000000-0008-0000-0B00-0000A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77" name="Chart 43">
          <a:extLst>
            <a:ext uri="{FF2B5EF4-FFF2-40B4-BE49-F238E27FC236}">
              <a16:creationId xmlns:a16="http://schemas.microsoft.com/office/drawing/2014/main" xmlns="" id="{00000000-0008-0000-0B00-0000A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78" name="Chart 43">
          <a:extLst>
            <a:ext uri="{FF2B5EF4-FFF2-40B4-BE49-F238E27FC236}">
              <a16:creationId xmlns:a16="http://schemas.microsoft.com/office/drawing/2014/main" xmlns="" id="{00000000-0008-0000-0B00-0000A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79" name="Chart 43">
          <a:extLst>
            <a:ext uri="{FF2B5EF4-FFF2-40B4-BE49-F238E27FC236}">
              <a16:creationId xmlns:a16="http://schemas.microsoft.com/office/drawing/2014/main" xmlns="" id="{00000000-0008-0000-0B00-0000A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80" name="Chart 43">
          <a:extLst>
            <a:ext uri="{FF2B5EF4-FFF2-40B4-BE49-F238E27FC236}">
              <a16:creationId xmlns:a16="http://schemas.microsoft.com/office/drawing/2014/main" xmlns="" id="{00000000-0008-0000-0B00-0000A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81" name="Chart 43">
          <a:extLst>
            <a:ext uri="{FF2B5EF4-FFF2-40B4-BE49-F238E27FC236}">
              <a16:creationId xmlns:a16="http://schemas.microsoft.com/office/drawing/2014/main" xmlns="" id="{00000000-0008-0000-0B00-0000A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4</xdr:col>
      <xdr:colOff>104775</xdr:colOff>
      <xdr:row>809</xdr:row>
      <xdr:rowOff>0</xdr:rowOff>
    </xdr:from>
    <xdr:to>
      <xdr:col>14</xdr:col>
      <xdr:colOff>0</xdr:colOff>
      <xdr:row>809</xdr:row>
      <xdr:rowOff>0</xdr:rowOff>
    </xdr:to>
    <xdr:graphicFrame macro="">
      <xdr:nvGraphicFramePr>
        <xdr:cNvPr id="43932582" name="Chart 43">
          <a:extLst>
            <a:ext uri="{FF2B5EF4-FFF2-40B4-BE49-F238E27FC236}">
              <a16:creationId xmlns:a16="http://schemas.microsoft.com/office/drawing/2014/main" xmlns="" id="{00000000-0008-0000-0B00-0000A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104775</xdr:colOff>
      <xdr:row>814</xdr:row>
      <xdr:rowOff>28575</xdr:rowOff>
    </xdr:from>
    <xdr:to>
      <xdr:col>14</xdr:col>
      <xdr:colOff>0</xdr:colOff>
      <xdr:row>831</xdr:row>
      <xdr:rowOff>38100</xdr:rowOff>
    </xdr:to>
    <xdr:graphicFrame macro="">
      <xdr:nvGraphicFramePr>
        <xdr:cNvPr id="43932583" name="Chart 43">
          <a:extLst>
            <a:ext uri="{FF2B5EF4-FFF2-40B4-BE49-F238E27FC236}">
              <a16:creationId xmlns:a16="http://schemas.microsoft.com/office/drawing/2014/main" xmlns="" id="{00000000-0008-0000-0B00-0000A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84" name="Chart 43">
          <a:extLst>
            <a:ext uri="{FF2B5EF4-FFF2-40B4-BE49-F238E27FC236}">
              <a16:creationId xmlns:a16="http://schemas.microsoft.com/office/drawing/2014/main" xmlns="" id="{00000000-0008-0000-0B00-0000A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85" name="Chart 43">
          <a:extLst>
            <a:ext uri="{FF2B5EF4-FFF2-40B4-BE49-F238E27FC236}">
              <a16:creationId xmlns:a16="http://schemas.microsoft.com/office/drawing/2014/main" xmlns="" id="{00000000-0008-0000-0B00-0000A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86" name="Chart 43">
          <a:extLst>
            <a:ext uri="{FF2B5EF4-FFF2-40B4-BE49-F238E27FC236}">
              <a16:creationId xmlns:a16="http://schemas.microsoft.com/office/drawing/2014/main" xmlns="" id="{00000000-0008-0000-0B00-0000A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87" name="Chart 43">
          <a:extLst>
            <a:ext uri="{FF2B5EF4-FFF2-40B4-BE49-F238E27FC236}">
              <a16:creationId xmlns:a16="http://schemas.microsoft.com/office/drawing/2014/main" xmlns="" id="{00000000-0008-0000-0B00-0000A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88" name="Chart 43">
          <a:extLst>
            <a:ext uri="{FF2B5EF4-FFF2-40B4-BE49-F238E27FC236}">
              <a16:creationId xmlns:a16="http://schemas.microsoft.com/office/drawing/2014/main" xmlns="" id="{00000000-0008-0000-0B00-0000A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89" name="Chart 43">
          <a:extLst>
            <a:ext uri="{FF2B5EF4-FFF2-40B4-BE49-F238E27FC236}">
              <a16:creationId xmlns:a16="http://schemas.microsoft.com/office/drawing/2014/main" xmlns="" id="{00000000-0008-0000-0B00-0000A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4</xdr:col>
      <xdr:colOff>104775</xdr:colOff>
      <xdr:row>834</xdr:row>
      <xdr:rowOff>0</xdr:rowOff>
    </xdr:from>
    <xdr:to>
      <xdr:col>14</xdr:col>
      <xdr:colOff>0</xdr:colOff>
      <xdr:row>834</xdr:row>
      <xdr:rowOff>0</xdr:rowOff>
    </xdr:to>
    <xdr:graphicFrame macro="">
      <xdr:nvGraphicFramePr>
        <xdr:cNvPr id="43932590" name="Chart 43">
          <a:extLst>
            <a:ext uri="{FF2B5EF4-FFF2-40B4-BE49-F238E27FC236}">
              <a16:creationId xmlns:a16="http://schemas.microsoft.com/office/drawing/2014/main" xmlns="" id="{00000000-0008-0000-0B00-0000A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1" name="Chart 43">
          <a:extLst>
            <a:ext uri="{FF2B5EF4-FFF2-40B4-BE49-F238E27FC236}">
              <a16:creationId xmlns:a16="http://schemas.microsoft.com/office/drawing/2014/main" xmlns="" id="{00000000-0008-0000-0B00-0000A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2" name="Chart 43">
          <a:extLst>
            <a:ext uri="{FF2B5EF4-FFF2-40B4-BE49-F238E27FC236}">
              <a16:creationId xmlns:a16="http://schemas.microsoft.com/office/drawing/2014/main" xmlns="" id="{00000000-0008-0000-0B00-0000B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3" name="Chart 43">
          <a:extLst>
            <a:ext uri="{FF2B5EF4-FFF2-40B4-BE49-F238E27FC236}">
              <a16:creationId xmlns:a16="http://schemas.microsoft.com/office/drawing/2014/main" xmlns="" id="{00000000-0008-0000-0B00-0000B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4" name="Chart 43">
          <a:extLst>
            <a:ext uri="{FF2B5EF4-FFF2-40B4-BE49-F238E27FC236}">
              <a16:creationId xmlns:a16="http://schemas.microsoft.com/office/drawing/2014/main" xmlns="" id="{00000000-0008-0000-0B00-0000B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5" name="Chart 43">
          <a:extLst>
            <a:ext uri="{FF2B5EF4-FFF2-40B4-BE49-F238E27FC236}">
              <a16:creationId xmlns:a16="http://schemas.microsoft.com/office/drawing/2014/main" xmlns="" id="{00000000-0008-0000-0B00-0000B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6" name="Chart 43">
          <a:extLst>
            <a:ext uri="{FF2B5EF4-FFF2-40B4-BE49-F238E27FC236}">
              <a16:creationId xmlns:a16="http://schemas.microsoft.com/office/drawing/2014/main" xmlns="" id="{00000000-0008-0000-0B00-0000B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104775</xdr:colOff>
      <xdr:row>835</xdr:row>
      <xdr:rowOff>0</xdr:rowOff>
    </xdr:from>
    <xdr:to>
      <xdr:col>14</xdr:col>
      <xdr:colOff>0</xdr:colOff>
      <xdr:row>835</xdr:row>
      <xdr:rowOff>0</xdr:rowOff>
    </xdr:to>
    <xdr:graphicFrame macro="">
      <xdr:nvGraphicFramePr>
        <xdr:cNvPr id="43932597" name="Chart 43">
          <a:extLst>
            <a:ext uri="{FF2B5EF4-FFF2-40B4-BE49-F238E27FC236}">
              <a16:creationId xmlns:a16="http://schemas.microsoft.com/office/drawing/2014/main" xmlns="" id="{00000000-0008-0000-0B00-0000B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4</xdr:col>
      <xdr:colOff>104775</xdr:colOff>
      <xdr:row>840</xdr:row>
      <xdr:rowOff>28575</xdr:rowOff>
    </xdr:from>
    <xdr:to>
      <xdr:col>14</xdr:col>
      <xdr:colOff>0</xdr:colOff>
      <xdr:row>857</xdr:row>
      <xdr:rowOff>9525</xdr:rowOff>
    </xdr:to>
    <xdr:graphicFrame macro="">
      <xdr:nvGraphicFramePr>
        <xdr:cNvPr id="43932598" name="Chart 43">
          <a:extLst>
            <a:ext uri="{FF2B5EF4-FFF2-40B4-BE49-F238E27FC236}">
              <a16:creationId xmlns:a16="http://schemas.microsoft.com/office/drawing/2014/main" xmlns="" id="{00000000-0008-0000-0B00-0000B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599" name="Chart 43">
          <a:extLst>
            <a:ext uri="{FF2B5EF4-FFF2-40B4-BE49-F238E27FC236}">
              <a16:creationId xmlns:a16="http://schemas.microsoft.com/office/drawing/2014/main" xmlns="" id="{00000000-0008-0000-0B00-0000B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600" name="Chart 43">
          <a:extLst>
            <a:ext uri="{FF2B5EF4-FFF2-40B4-BE49-F238E27FC236}">
              <a16:creationId xmlns:a16="http://schemas.microsoft.com/office/drawing/2014/main" xmlns="" id="{00000000-0008-0000-0B00-0000B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601" name="Chart 43">
          <a:extLst>
            <a:ext uri="{FF2B5EF4-FFF2-40B4-BE49-F238E27FC236}">
              <a16:creationId xmlns:a16="http://schemas.microsoft.com/office/drawing/2014/main" xmlns="" id="{00000000-0008-0000-0B00-0000B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602" name="Chart 43">
          <a:extLst>
            <a:ext uri="{FF2B5EF4-FFF2-40B4-BE49-F238E27FC236}">
              <a16:creationId xmlns:a16="http://schemas.microsoft.com/office/drawing/2014/main" xmlns="" id="{00000000-0008-0000-0B00-0000B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603" name="Chart 43">
          <a:extLst>
            <a:ext uri="{FF2B5EF4-FFF2-40B4-BE49-F238E27FC236}">
              <a16:creationId xmlns:a16="http://schemas.microsoft.com/office/drawing/2014/main" xmlns="" id="{00000000-0008-0000-0B00-0000B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604" name="Chart 43">
          <a:extLst>
            <a:ext uri="{FF2B5EF4-FFF2-40B4-BE49-F238E27FC236}">
              <a16:creationId xmlns:a16="http://schemas.microsoft.com/office/drawing/2014/main" xmlns="" id="{00000000-0008-0000-0B00-0000B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104775</xdr:colOff>
      <xdr:row>860</xdr:row>
      <xdr:rowOff>0</xdr:rowOff>
    </xdr:from>
    <xdr:to>
      <xdr:col>14</xdr:col>
      <xdr:colOff>0</xdr:colOff>
      <xdr:row>860</xdr:row>
      <xdr:rowOff>0</xdr:rowOff>
    </xdr:to>
    <xdr:graphicFrame macro="">
      <xdr:nvGraphicFramePr>
        <xdr:cNvPr id="43932605" name="Chart 43">
          <a:extLst>
            <a:ext uri="{FF2B5EF4-FFF2-40B4-BE49-F238E27FC236}">
              <a16:creationId xmlns:a16="http://schemas.microsoft.com/office/drawing/2014/main" xmlns="" id="{00000000-0008-0000-0B00-0000B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06" name="Chart 43">
          <a:extLst>
            <a:ext uri="{FF2B5EF4-FFF2-40B4-BE49-F238E27FC236}">
              <a16:creationId xmlns:a16="http://schemas.microsoft.com/office/drawing/2014/main" xmlns="" id="{00000000-0008-0000-0B00-0000B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07" name="Chart 43">
          <a:extLst>
            <a:ext uri="{FF2B5EF4-FFF2-40B4-BE49-F238E27FC236}">
              <a16:creationId xmlns:a16="http://schemas.microsoft.com/office/drawing/2014/main" xmlns="" id="{00000000-0008-0000-0B00-0000B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08" name="Chart 43">
          <a:extLst>
            <a:ext uri="{FF2B5EF4-FFF2-40B4-BE49-F238E27FC236}">
              <a16:creationId xmlns:a16="http://schemas.microsoft.com/office/drawing/2014/main" xmlns="" id="{00000000-0008-0000-0B00-0000C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09" name="Chart 43">
          <a:extLst>
            <a:ext uri="{FF2B5EF4-FFF2-40B4-BE49-F238E27FC236}">
              <a16:creationId xmlns:a16="http://schemas.microsoft.com/office/drawing/2014/main" xmlns="" id="{00000000-0008-0000-0B00-0000C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10" name="Chart 43">
          <a:extLst>
            <a:ext uri="{FF2B5EF4-FFF2-40B4-BE49-F238E27FC236}">
              <a16:creationId xmlns:a16="http://schemas.microsoft.com/office/drawing/2014/main" xmlns="" id="{00000000-0008-0000-0B00-0000C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11" name="Chart 43">
          <a:extLst>
            <a:ext uri="{FF2B5EF4-FFF2-40B4-BE49-F238E27FC236}">
              <a16:creationId xmlns:a16="http://schemas.microsoft.com/office/drawing/2014/main" xmlns="" id="{00000000-0008-0000-0B00-0000C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4</xdr:col>
      <xdr:colOff>104775</xdr:colOff>
      <xdr:row>861</xdr:row>
      <xdr:rowOff>0</xdr:rowOff>
    </xdr:from>
    <xdr:to>
      <xdr:col>14</xdr:col>
      <xdr:colOff>0</xdr:colOff>
      <xdr:row>861</xdr:row>
      <xdr:rowOff>0</xdr:rowOff>
    </xdr:to>
    <xdr:graphicFrame macro="">
      <xdr:nvGraphicFramePr>
        <xdr:cNvPr id="43932612" name="Chart 43">
          <a:extLst>
            <a:ext uri="{FF2B5EF4-FFF2-40B4-BE49-F238E27FC236}">
              <a16:creationId xmlns:a16="http://schemas.microsoft.com/office/drawing/2014/main" xmlns="" id="{00000000-0008-0000-0B00-0000C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104775</xdr:colOff>
      <xdr:row>866</xdr:row>
      <xdr:rowOff>114300</xdr:rowOff>
    </xdr:from>
    <xdr:to>
      <xdr:col>14</xdr:col>
      <xdr:colOff>0</xdr:colOff>
      <xdr:row>883</xdr:row>
      <xdr:rowOff>28575</xdr:rowOff>
    </xdr:to>
    <xdr:graphicFrame macro="">
      <xdr:nvGraphicFramePr>
        <xdr:cNvPr id="43932613" name="Chart 43">
          <a:extLst>
            <a:ext uri="{FF2B5EF4-FFF2-40B4-BE49-F238E27FC236}">
              <a16:creationId xmlns:a16="http://schemas.microsoft.com/office/drawing/2014/main" xmlns="" id="{00000000-0008-0000-0B00-0000C5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14" name="Chart 43">
          <a:extLst>
            <a:ext uri="{FF2B5EF4-FFF2-40B4-BE49-F238E27FC236}">
              <a16:creationId xmlns:a16="http://schemas.microsoft.com/office/drawing/2014/main" xmlns="" id="{00000000-0008-0000-0B00-0000C6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15" name="Chart 43">
          <a:extLst>
            <a:ext uri="{FF2B5EF4-FFF2-40B4-BE49-F238E27FC236}">
              <a16:creationId xmlns:a16="http://schemas.microsoft.com/office/drawing/2014/main" xmlns="" id="{00000000-0008-0000-0B00-0000C7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16" name="Chart 43">
          <a:extLst>
            <a:ext uri="{FF2B5EF4-FFF2-40B4-BE49-F238E27FC236}">
              <a16:creationId xmlns:a16="http://schemas.microsoft.com/office/drawing/2014/main" xmlns="" id="{00000000-0008-0000-0B00-0000C8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17" name="Chart 43">
          <a:extLst>
            <a:ext uri="{FF2B5EF4-FFF2-40B4-BE49-F238E27FC236}">
              <a16:creationId xmlns:a16="http://schemas.microsoft.com/office/drawing/2014/main" xmlns="" id="{00000000-0008-0000-0B00-0000C9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18" name="Chart 43">
          <a:extLst>
            <a:ext uri="{FF2B5EF4-FFF2-40B4-BE49-F238E27FC236}">
              <a16:creationId xmlns:a16="http://schemas.microsoft.com/office/drawing/2014/main" xmlns="" id="{00000000-0008-0000-0B00-0000CA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19" name="Chart 43">
          <a:extLst>
            <a:ext uri="{FF2B5EF4-FFF2-40B4-BE49-F238E27FC236}">
              <a16:creationId xmlns:a16="http://schemas.microsoft.com/office/drawing/2014/main" xmlns="" id="{00000000-0008-0000-0B00-0000CB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4</xdr:col>
      <xdr:colOff>104775</xdr:colOff>
      <xdr:row>886</xdr:row>
      <xdr:rowOff>0</xdr:rowOff>
    </xdr:from>
    <xdr:to>
      <xdr:col>14</xdr:col>
      <xdr:colOff>0</xdr:colOff>
      <xdr:row>886</xdr:row>
      <xdr:rowOff>0</xdr:rowOff>
    </xdr:to>
    <xdr:graphicFrame macro="">
      <xdr:nvGraphicFramePr>
        <xdr:cNvPr id="43932620" name="Chart 43">
          <a:extLst>
            <a:ext uri="{FF2B5EF4-FFF2-40B4-BE49-F238E27FC236}">
              <a16:creationId xmlns:a16="http://schemas.microsoft.com/office/drawing/2014/main" xmlns="" id="{00000000-0008-0000-0B00-0000CC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1" name="Chart 43">
          <a:extLst>
            <a:ext uri="{FF2B5EF4-FFF2-40B4-BE49-F238E27FC236}">
              <a16:creationId xmlns:a16="http://schemas.microsoft.com/office/drawing/2014/main" xmlns="" id="{00000000-0008-0000-0B00-0000CD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2" name="Chart 43">
          <a:extLst>
            <a:ext uri="{FF2B5EF4-FFF2-40B4-BE49-F238E27FC236}">
              <a16:creationId xmlns:a16="http://schemas.microsoft.com/office/drawing/2014/main" xmlns="" id="{00000000-0008-0000-0B00-0000CE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3" name="Chart 43">
          <a:extLst>
            <a:ext uri="{FF2B5EF4-FFF2-40B4-BE49-F238E27FC236}">
              <a16:creationId xmlns:a16="http://schemas.microsoft.com/office/drawing/2014/main" xmlns="" id="{00000000-0008-0000-0B00-0000CF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4" name="Chart 43">
          <a:extLst>
            <a:ext uri="{FF2B5EF4-FFF2-40B4-BE49-F238E27FC236}">
              <a16:creationId xmlns:a16="http://schemas.microsoft.com/office/drawing/2014/main" xmlns="" id="{00000000-0008-0000-0B00-0000D0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5" name="Chart 43">
          <a:extLst>
            <a:ext uri="{FF2B5EF4-FFF2-40B4-BE49-F238E27FC236}">
              <a16:creationId xmlns:a16="http://schemas.microsoft.com/office/drawing/2014/main" xmlns="" id="{00000000-0008-0000-0B00-0000D1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6" name="Chart 43">
          <a:extLst>
            <a:ext uri="{FF2B5EF4-FFF2-40B4-BE49-F238E27FC236}">
              <a16:creationId xmlns:a16="http://schemas.microsoft.com/office/drawing/2014/main" xmlns="" id="{00000000-0008-0000-0B00-0000D2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104775</xdr:colOff>
      <xdr:row>887</xdr:row>
      <xdr:rowOff>0</xdr:rowOff>
    </xdr:from>
    <xdr:to>
      <xdr:col>14</xdr:col>
      <xdr:colOff>0</xdr:colOff>
      <xdr:row>887</xdr:row>
      <xdr:rowOff>0</xdr:rowOff>
    </xdr:to>
    <xdr:graphicFrame macro="">
      <xdr:nvGraphicFramePr>
        <xdr:cNvPr id="43932627" name="Chart 43">
          <a:extLst>
            <a:ext uri="{FF2B5EF4-FFF2-40B4-BE49-F238E27FC236}">
              <a16:creationId xmlns:a16="http://schemas.microsoft.com/office/drawing/2014/main" xmlns="" id="{00000000-0008-0000-0B00-0000D3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4</xdr:col>
      <xdr:colOff>104775</xdr:colOff>
      <xdr:row>892</xdr:row>
      <xdr:rowOff>28575</xdr:rowOff>
    </xdr:from>
    <xdr:to>
      <xdr:col>14</xdr:col>
      <xdr:colOff>0</xdr:colOff>
      <xdr:row>909</xdr:row>
      <xdr:rowOff>47625</xdr:rowOff>
    </xdr:to>
    <xdr:graphicFrame macro="">
      <xdr:nvGraphicFramePr>
        <xdr:cNvPr id="43932628" name="Chart 43">
          <a:extLst>
            <a:ext uri="{FF2B5EF4-FFF2-40B4-BE49-F238E27FC236}">
              <a16:creationId xmlns:a16="http://schemas.microsoft.com/office/drawing/2014/main" xmlns="" id="{00000000-0008-0000-0B00-0000D45B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38100</xdr:rowOff>
    </xdr:from>
    <xdr:to>
      <xdr:col>19</xdr:col>
      <xdr:colOff>323850</xdr:colOff>
      <xdr:row>61</xdr:row>
      <xdr:rowOff>66675</xdr:rowOff>
    </xdr:to>
    <xdr:graphicFrame macro="">
      <xdr:nvGraphicFramePr>
        <xdr:cNvPr id="3017953" name="Chart 3">
          <a:extLst>
            <a:ext uri="{FF2B5EF4-FFF2-40B4-BE49-F238E27FC236}">
              <a16:creationId xmlns:a16="http://schemas.microsoft.com/office/drawing/2014/main" xmlns="" id="{00000000-0008-0000-0E00-0000E10C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13</xdr:row>
      <xdr:rowOff>66675</xdr:rowOff>
    </xdr:from>
    <xdr:to>
      <xdr:col>18</xdr:col>
      <xdr:colOff>171450</xdr:colOff>
      <xdr:row>21</xdr:row>
      <xdr:rowOff>1095375</xdr:rowOff>
    </xdr:to>
    <xdr:graphicFrame macro="">
      <xdr:nvGraphicFramePr>
        <xdr:cNvPr id="3017954" name="Диаграмма 2">
          <a:extLst>
            <a:ext uri="{FF2B5EF4-FFF2-40B4-BE49-F238E27FC236}">
              <a16:creationId xmlns:a16="http://schemas.microsoft.com/office/drawing/2014/main" xmlns="" id="{00000000-0008-0000-0E00-0000E20C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9</xdr:row>
      <xdr:rowOff>190500</xdr:rowOff>
    </xdr:from>
    <xdr:to>
      <xdr:col>14</xdr:col>
      <xdr:colOff>219075</xdr:colOff>
      <xdr:row>22</xdr:row>
      <xdr:rowOff>171450</xdr:rowOff>
    </xdr:to>
    <xdr:graphicFrame macro="">
      <xdr:nvGraphicFramePr>
        <xdr:cNvPr id="3019981" name="Диаграмма 3">
          <a:extLst>
            <a:ext uri="{FF2B5EF4-FFF2-40B4-BE49-F238E27FC236}">
              <a16:creationId xmlns:a16="http://schemas.microsoft.com/office/drawing/2014/main" xmlns="" id="{00000000-0008-0000-1000-0000CD14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95250</xdr:rowOff>
    </xdr:from>
    <xdr:to>
      <xdr:col>15</xdr:col>
      <xdr:colOff>523875</xdr:colOff>
      <xdr:row>55</xdr:row>
      <xdr:rowOff>95250</xdr:rowOff>
    </xdr:to>
    <xdr:graphicFrame macro="">
      <xdr:nvGraphicFramePr>
        <xdr:cNvPr id="3019982" name="Диаграмма 4">
          <a:extLst>
            <a:ext uri="{FF2B5EF4-FFF2-40B4-BE49-F238E27FC236}">
              <a16:creationId xmlns:a16="http://schemas.microsoft.com/office/drawing/2014/main" xmlns="" id="{00000000-0008-0000-1000-0000CE14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47625</xdr:rowOff>
    </xdr:from>
    <xdr:to>
      <xdr:col>20</xdr:col>
      <xdr:colOff>19050</xdr:colOff>
      <xdr:row>25</xdr:row>
      <xdr:rowOff>95250</xdr:rowOff>
    </xdr:to>
    <xdr:graphicFrame macro="">
      <xdr:nvGraphicFramePr>
        <xdr:cNvPr id="46016814" name="Chart 17">
          <a:extLst>
            <a:ext uri="{FF2B5EF4-FFF2-40B4-BE49-F238E27FC236}">
              <a16:creationId xmlns:a16="http://schemas.microsoft.com/office/drawing/2014/main" xmlns="" id="{00000000-0008-0000-1100-00002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33</xdr:row>
      <xdr:rowOff>28575</xdr:rowOff>
    </xdr:from>
    <xdr:to>
      <xdr:col>20</xdr:col>
      <xdr:colOff>0</xdr:colOff>
      <xdr:row>51</xdr:row>
      <xdr:rowOff>95250</xdr:rowOff>
    </xdr:to>
    <xdr:graphicFrame macro="">
      <xdr:nvGraphicFramePr>
        <xdr:cNvPr id="46016815" name="Chart 18">
          <a:extLst>
            <a:ext uri="{FF2B5EF4-FFF2-40B4-BE49-F238E27FC236}">
              <a16:creationId xmlns:a16="http://schemas.microsoft.com/office/drawing/2014/main" xmlns="" id="{00000000-0008-0000-1100-00002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59</xdr:row>
      <xdr:rowOff>76200</xdr:rowOff>
    </xdr:from>
    <xdr:to>
      <xdr:col>20</xdr:col>
      <xdr:colOff>9525</xdr:colOff>
      <xdr:row>77</xdr:row>
      <xdr:rowOff>114300</xdr:rowOff>
    </xdr:to>
    <xdr:graphicFrame macro="">
      <xdr:nvGraphicFramePr>
        <xdr:cNvPr id="46016816" name="Chart 19">
          <a:extLst>
            <a:ext uri="{FF2B5EF4-FFF2-40B4-BE49-F238E27FC236}">
              <a16:creationId xmlns:a16="http://schemas.microsoft.com/office/drawing/2014/main" xmlns="" id="{00000000-0008-0000-1100-00003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104775</xdr:colOff>
      <xdr:row>85</xdr:row>
      <xdr:rowOff>28575</xdr:rowOff>
    </xdr:from>
    <xdr:to>
      <xdr:col>20</xdr:col>
      <xdr:colOff>0</xdr:colOff>
      <xdr:row>103</xdr:row>
      <xdr:rowOff>76200</xdr:rowOff>
    </xdr:to>
    <xdr:graphicFrame macro="">
      <xdr:nvGraphicFramePr>
        <xdr:cNvPr id="46016817" name="Chart 20">
          <a:extLst>
            <a:ext uri="{FF2B5EF4-FFF2-40B4-BE49-F238E27FC236}">
              <a16:creationId xmlns:a16="http://schemas.microsoft.com/office/drawing/2014/main" xmlns="" id="{00000000-0008-0000-1100-00003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104775</xdr:colOff>
      <xdr:row>111</xdr:row>
      <xdr:rowOff>28575</xdr:rowOff>
    </xdr:from>
    <xdr:to>
      <xdr:col>20</xdr:col>
      <xdr:colOff>0</xdr:colOff>
      <xdr:row>129</xdr:row>
      <xdr:rowOff>66675</xdr:rowOff>
    </xdr:to>
    <xdr:graphicFrame macro="">
      <xdr:nvGraphicFramePr>
        <xdr:cNvPr id="46016818" name="Chart 21">
          <a:extLst>
            <a:ext uri="{FF2B5EF4-FFF2-40B4-BE49-F238E27FC236}">
              <a16:creationId xmlns:a16="http://schemas.microsoft.com/office/drawing/2014/main" xmlns="" id="{00000000-0008-0000-1100-00003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137</xdr:row>
      <xdr:rowOff>28575</xdr:rowOff>
    </xdr:from>
    <xdr:to>
      <xdr:col>20</xdr:col>
      <xdr:colOff>0</xdr:colOff>
      <xdr:row>155</xdr:row>
      <xdr:rowOff>66675</xdr:rowOff>
    </xdr:to>
    <xdr:graphicFrame macro="">
      <xdr:nvGraphicFramePr>
        <xdr:cNvPr id="46016819" name="Chart 22">
          <a:extLst>
            <a:ext uri="{FF2B5EF4-FFF2-40B4-BE49-F238E27FC236}">
              <a16:creationId xmlns:a16="http://schemas.microsoft.com/office/drawing/2014/main" xmlns="" id="{00000000-0008-0000-1100-00003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104775</xdr:colOff>
      <xdr:row>163</xdr:row>
      <xdr:rowOff>28575</xdr:rowOff>
    </xdr:from>
    <xdr:to>
      <xdr:col>20</xdr:col>
      <xdr:colOff>0</xdr:colOff>
      <xdr:row>181</xdr:row>
      <xdr:rowOff>95250</xdr:rowOff>
    </xdr:to>
    <xdr:graphicFrame macro="">
      <xdr:nvGraphicFramePr>
        <xdr:cNvPr id="46016820" name="Chart 23">
          <a:extLst>
            <a:ext uri="{FF2B5EF4-FFF2-40B4-BE49-F238E27FC236}">
              <a16:creationId xmlns:a16="http://schemas.microsoft.com/office/drawing/2014/main" xmlns="" id="{00000000-0008-0000-1100-00003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189</xdr:row>
      <xdr:rowOff>28575</xdr:rowOff>
    </xdr:from>
    <xdr:to>
      <xdr:col>20</xdr:col>
      <xdr:colOff>0</xdr:colOff>
      <xdr:row>207</xdr:row>
      <xdr:rowOff>66675</xdr:rowOff>
    </xdr:to>
    <xdr:graphicFrame macro="">
      <xdr:nvGraphicFramePr>
        <xdr:cNvPr id="46016821" name="Chart 24">
          <a:extLst>
            <a:ext uri="{FF2B5EF4-FFF2-40B4-BE49-F238E27FC236}">
              <a16:creationId xmlns:a16="http://schemas.microsoft.com/office/drawing/2014/main" xmlns="" id="{00000000-0008-0000-1100-00003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104775</xdr:colOff>
      <xdr:row>215</xdr:row>
      <xdr:rowOff>28575</xdr:rowOff>
    </xdr:from>
    <xdr:to>
      <xdr:col>20</xdr:col>
      <xdr:colOff>0</xdr:colOff>
      <xdr:row>233</xdr:row>
      <xdr:rowOff>95250</xdr:rowOff>
    </xdr:to>
    <xdr:graphicFrame macro="">
      <xdr:nvGraphicFramePr>
        <xdr:cNvPr id="46016822" name="Chart 25">
          <a:extLst>
            <a:ext uri="{FF2B5EF4-FFF2-40B4-BE49-F238E27FC236}">
              <a16:creationId xmlns:a16="http://schemas.microsoft.com/office/drawing/2014/main" xmlns="" id="{00000000-0008-0000-1100-00003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104775</xdr:colOff>
      <xdr:row>241</xdr:row>
      <xdr:rowOff>28575</xdr:rowOff>
    </xdr:from>
    <xdr:to>
      <xdr:col>20</xdr:col>
      <xdr:colOff>0</xdr:colOff>
      <xdr:row>259</xdr:row>
      <xdr:rowOff>66675</xdr:rowOff>
    </xdr:to>
    <xdr:graphicFrame macro="">
      <xdr:nvGraphicFramePr>
        <xdr:cNvPr id="46016823" name="Chart 26">
          <a:extLst>
            <a:ext uri="{FF2B5EF4-FFF2-40B4-BE49-F238E27FC236}">
              <a16:creationId xmlns:a16="http://schemas.microsoft.com/office/drawing/2014/main" xmlns="" id="{00000000-0008-0000-1100-00003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104775</xdr:colOff>
      <xdr:row>267</xdr:row>
      <xdr:rowOff>28575</xdr:rowOff>
    </xdr:from>
    <xdr:to>
      <xdr:col>20</xdr:col>
      <xdr:colOff>0</xdr:colOff>
      <xdr:row>285</xdr:row>
      <xdr:rowOff>114300</xdr:rowOff>
    </xdr:to>
    <xdr:graphicFrame macro="">
      <xdr:nvGraphicFramePr>
        <xdr:cNvPr id="46016824" name="Chart 27">
          <a:extLst>
            <a:ext uri="{FF2B5EF4-FFF2-40B4-BE49-F238E27FC236}">
              <a16:creationId xmlns:a16="http://schemas.microsoft.com/office/drawing/2014/main" xmlns="" id="{00000000-0008-0000-1100-00003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104775</xdr:colOff>
      <xdr:row>293</xdr:row>
      <xdr:rowOff>28575</xdr:rowOff>
    </xdr:from>
    <xdr:to>
      <xdr:col>20</xdr:col>
      <xdr:colOff>0</xdr:colOff>
      <xdr:row>311</xdr:row>
      <xdr:rowOff>95250</xdr:rowOff>
    </xdr:to>
    <xdr:graphicFrame macro="">
      <xdr:nvGraphicFramePr>
        <xdr:cNvPr id="46016825" name="Chart 28">
          <a:extLst>
            <a:ext uri="{FF2B5EF4-FFF2-40B4-BE49-F238E27FC236}">
              <a16:creationId xmlns:a16="http://schemas.microsoft.com/office/drawing/2014/main" xmlns="" id="{00000000-0008-0000-1100-00003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104775</xdr:colOff>
      <xdr:row>319</xdr:row>
      <xdr:rowOff>28575</xdr:rowOff>
    </xdr:from>
    <xdr:to>
      <xdr:col>20</xdr:col>
      <xdr:colOff>0</xdr:colOff>
      <xdr:row>337</xdr:row>
      <xdr:rowOff>66675</xdr:rowOff>
    </xdr:to>
    <xdr:graphicFrame macro="">
      <xdr:nvGraphicFramePr>
        <xdr:cNvPr id="46016826" name="Chart 29">
          <a:extLst>
            <a:ext uri="{FF2B5EF4-FFF2-40B4-BE49-F238E27FC236}">
              <a16:creationId xmlns:a16="http://schemas.microsoft.com/office/drawing/2014/main" xmlns="" id="{00000000-0008-0000-1100-00003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104775</xdr:colOff>
      <xdr:row>345</xdr:row>
      <xdr:rowOff>28575</xdr:rowOff>
    </xdr:from>
    <xdr:to>
      <xdr:col>20</xdr:col>
      <xdr:colOff>0</xdr:colOff>
      <xdr:row>363</xdr:row>
      <xdr:rowOff>95250</xdr:rowOff>
    </xdr:to>
    <xdr:graphicFrame macro="">
      <xdr:nvGraphicFramePr>
        <xdr:cNvPr id="46016827" name="Chart 30">
          <a:extLst>
            <a:ext uri="{FF2B5EF4-FFF2-40B4-BE49-F238E27FC236}">
              <a16:creationId xmlns:a16="http://schemas.microsoft.com/office/drawing/2014/main" xmlns="" id="{00000000-0008-0000-1100-00003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104775</xdr:colOff>
      <xdr:row>371</xdr:row>
      <xdr:rowOff>28575</xdr:rowOff>
    </xdr:from>
    <xdr:to>
      <xdr:col>20</xdr:col>
      <xdr:colOff>0</xdr:colOff>
      <xdr:row>389</xdr:row>
      <xdr:rowOff>123825</xdr:rowOff>
    </xdr:to>
    <xdr:graphicFrame macro="">
      <xdr:nvGraphicFramePr>
        <xdr:cNvPr id="46016828" name="Chart 31">
          <a:extLst>
            <a:ext uri="{FF2B5EF4-FFF2-40B4-BE49-F238E27FC236}">
              <a16:creationId xmlns:a16="http://schemas.microsoft.com/office/drawing/2014/main" xmlns="" id="{00000000-0008-0000-1100-00003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104775</xdr:colOff>
      <xdr:row>397</xdr:row>
      <xdr:rowOff>28575</xdr:rowOff>
    </xdr:from>
    <xdr:to>
      <xdr:col>20</xdr:col>
      <xdr:colOff>0</xdr:colOff>
      <xdr:row>415</xdr:row>
      <xdr:rowOff>66675</xdr:rowOff>
    </xdr:to>
    <xdr:graphicFrame macro="">
      <xdr:nvGraphicFramePr>
        <xdr:cNvPr id="46016829" name="Chart 32">
          <a:extLst>
            <a:ext uri="{FF2B5EF4-FFF2-40B4-BE49-F238E27FC236}">
              <a16:creationId xmlns:a16="http://schemas.microsoft.com/office/drawing/2014/main" xmlns="" id="{00000000-0008-0000-1100-00003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104775</xdr:colOff>
      <xdr:row>423</xdr:row>
      <xdr:rowOff>28575</xdr:rowOff>
    </xdr:from>
    <xdr:to>
      <xdr:col>20</xdr:col>
      <xdr:colOff>0</xdr:colOff>
      <xdr:row>441</xdr:row>
      <xdr:rowOff>0</xdr:rowOff>
    </xdr:to>
    <xdr:graphicFrame macro="">
      <xdr:nvGraphicFramePr>
        <xdr:cNvPr id="46016830" name="Chart 33">
          <a:extLst>
            <a:ext uri="{FF2B5EF4-FFF2-40B4-BE49-F238E27FC236}">
              <a16:creationId xmlns:a16="http://schemas.microsoft.com/office/drawing/2014/main" xmlns="" id="{00000000-0008-0000-1100-00003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104775</xdr:colOff>
      <xdr:row>449</xdr:row>
      <xdr:rowOff>28575</xdr:rowOff>
    </xdr:from>
    <xdr:to>
      <xdr:col>20</xdr:col>
      <xdr:colOff>0</xdr:colOff>
      <xdr:row>467</xdr:row>
      <xdr:rowOff>76200</xdr:rowOff>
    </xdr:to>
    <xdr:graphicFrame macro="">
      <xdr:nvGraphicFramePr>
        <xdr:cNvPr id="46016831" name="Chart 34">
          <a:extLst>
            <a:ext uri="{FF2B5EF4-FFF2-40B4-BE49-F238E27FC236}">
              <a16:creationId xmlns:a16="http://schemas.microsoft.com/office/drawing/2014/main" xmlns="" id="{00000000-0008-0000-1100-00003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104775</xdr:colOff>
      <xdr:row>475</xdr:row>
      <xdr:rowOff>28575</xdr:rowOff>
    </xdr:from>
    <xdr:to>
      <xdr:col>20</xdr:col>
      <xdr:colOff>0</xdr:colOff>
      <xdr:row>493</xdr:row>
      <xdr:rowOff>95250</xdr:rowOff>
    </xdr:to>
    <xdr:graphicFrame macro="">
      <xdr:nvGraphicFramePr>
        <xdr:cNvPr id="46016832" name="Chart 35">
          <a:extLst>
            <a:ext uri="{FF2B5EF4-FFF2-40B4-BE49-F238E27FC236}">
              <a16:creationId xmlns:a16="http://schemas.microsoft.com/office/drawing/2014/main" xmlns="" id="{00000000-0008-0000-1100-00004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104775</xdr:colOff>
      <xdr:row>501</xdr:row>
      <xdr:rowOff>28575</xdr:rowOff>
    </xdr:from>
    <xdr:to>
      <xdr:col>20</xdr:col>
      <xdr:colOff>0</xdr:colOff>
      <xdr:row>519</xdr:row>
      <xdr:rowOff>85725</xdr:rowOff>
    </xdr:to>
    <xdr:graphicFrame macro="">
      <xdr:nvGraphicFramePr>
        <xdr:cNvPr id="46016833" name="Chart 37">
          <a:extLst>
            <a:ext uri="{FF2B5EF4-FFF2-40B4-BE49-F238E27FC236}">
              <a16:creationId xmlns:a16="http://schemas.microsoft.com/office/drawing/2014/main" xmlns="" id="{00000000-0008-0000-1100-00004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104775</xdr:colOff>
      <xdr:row>527</xdr:row>
      <xdr:rowOff>28575</xdr:rowOff>
    </xdr:from>
    <xdr:to>
      <xdr:col>20</xdr:col>
      <xdr:colOff>0</xdr:colOff>
      <xdr:row>545</xdr:row>
      <xdr:rowOff>133350</xdr:rowOff>
    </xdr:to>
    <xdr:graphicFrame macro="">
      <xdr:nvGraphicFramePr>
        <xdr:cNvPr id="46016834" name="Chart 38">
          <a:extLst>
            <a:ext uri="{FF2B5EF4-FFF2-40B4-BE49-F238E27FC236}">
              <a16:creationId xmlns:a16="http://schemas.microsoft.com/office/drawing/2014/main" xmlns="" id="{00000000-0008-0000-1100-00004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104775</xdr:colOff>
      <xdr:row>553</xdr:row>
      <xdr:rowOff>28575</xdr:rowOff>
    </xdr:from>
    <xdr:to>
      <xdr:col>20</xdr:col>
      <xdr:colOff>0</xdr:colOff>
      <xdr:row>571</xdr:row>
      <xdr:rowOff>76200</xdr:rowOff>
    </xdr:to>
    <xdr:graphicFrame macro="">
      <xdr:nvGraphicFramePr>
        <xdr:cNvPr id="46016835" name="Chart 39">
          <a:extLst>
            <a:ext uri="{FF2B5EF4-FFF2-40B4-BE49-F238E27FC236}">
              <a16:creationId xmlns:a16="http://schemas.microsoft.com/office/drawing/2014/main" xmlns="" id="{00000000-0008-0000-1100-00004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104775</xdr:colOff>
      <xdr:row>579</xdr:row>
      <xdr:rowOff>28575</xdr:rowOff>
    </xdr:from>
    <xdr:to>
      <xdr:col>20</xdr:col>
      <xdr:colOff>0</xdr:colOff>
      <xdr:row>597</xdr:row>
      <xdr:rowOff>114300</xdr:rowOff>
    </xdr:to>
    <xdr:graphicFrame macro="">
      <xdr:nvGraphicFramePr>
        <xdr:cNvPr id="46016836" name="Chart 40">
          <a:extLst>
            <a:ext uri="{FF2B5EF4-FFF2-40B4-BE49-F238E27FC236}">
              <a16:creationId xmlns:a16="http://schemas.microsoft.com/office/drawing/2014/main" xmlns="" id="{00000000-0008-0000-1100-00004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104775</xdr:colOff>
      <xdr:row>605</xdr:row>
      <xdr:rowOff>28575</xdr:rowOff>
    </xdr:from>
    <xdr:to>
      <xdr:col>20</xdr:col>
      <xdr:colOff>0</xdr:colOff>
      <xdr:row>623</xdr:row>
      <xdr:rowOff>95250</xdr:rowOff>
    </xdr:to>
    <xdr:graphicFrame macro="">
      <xdr:nvGraphicFramePr>
        <xdr:cNvPr id="46016837" name="Chart 41">
          <a:extLst>
            <a:ext uri="{FF2B5EF4-FFF2-40B4-BE49-F238E27FC236}">
              <a16:creationId xmlns:a16="http://schemas.microsoft.com/office/drawing/2014/main" xmlns="" id="{00000000-0008-0000-1100-00004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104775</xdr:colOff>
      <xdr:row>631</xdr:row>
      <xdr:rowOff>28575</xdr:rowOff>
    </xdr:from>
    <xdr:to>
      <xdr:col>20</xdr:col>
      <xdr:colOff>0</xdr:colOff>
      <xdr:row>649</xdr:row>
      <xdr:rowOff>133350</xdr:rowOff>
    </xdr:to>
    <xdr:graphicFrame macro="">
      <xdr:nvGraphicFramePr>
        <xdr:cNvPr id="46016838" name="Chart 42">
          <a:extLst>
            <a:ext uri="{FF2B5EF4-FFF2-40B4-BE49-F238E27FC236}">
              <a16:creationId xmlns:a16="http://schemas.microsoft.com/office/drawing/2014/main" xmlns="" id="{00000000-0008-0000-1100-00004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104775</xdr:colOff>
      <xdr:row>657</xdr:row>
      <xdr:rowOff>28575</xdr:rowOff>
    </xdr:from>
    <xdr:to>
      <xdr:col>20</xdr:col>
      <xdr:colOff>0</xdr:colOff>
      <xdr:row>675</xdr:row>
      <xdr:rowOff>95250</xdr:rowOff>
    </xdr:to>
    <xdr:graphicFrame macro="">
      <xdr:nvGraphicFramePr>
        <xdr:cNvPr id="46016839" name="Chart 43">
          <a:extLst>
            <a:ext uri="{FF2B5EF4-FFF2-40B4-BE49-F238E27FC236}">
              <a16:creationId xmlns:a16="http://schemas.microsoft.com/office/drawing/2014/main" xmlns="" id="{00000000-0008-0000-1100-00004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104775</xdr:colOff>
      <xdr:row>683</xdr:row>
      <xdr:rowOff>28575</xdr:rowOff>
    </xdr:from>
    <xdr:to>
      <xdr:col>20</xdr:col>
      <xdr:colOff>0</xdr:colOff>
      <xdr:row>701</xdr:row>
      <xdr:rowOff>85725</xdr:rowOff>
    </xdr:to>
    <xdr:graphicFrame macro="">
      <xdr:nvGraphicFramePr>
        <xdr:cNvPr id="46016840" name="Chart 43">
          <a:extLst>
            <a:ext uri="{FF2B5EF4-FFF2-40B4-BE49-F238E27FC236}">
              <a16:creationId xmlns:a16="http://schemas.microsoft.com/office/drawing/2014/main" xmlns="" id="{00000000-0008-0000-1100-00004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1" name="Chart 43">
          <a:extLst>
            <a:ext uri="{FF2B5EF4-FFF2-40B4-BE49-F238E27FC236}">
              <a16:creationId xmlns:a16="http://schemas.microsoft.com/office/drawing/2014/main" xmlns="" id="{00000000-0008-0000-1100-00004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2" name="Chart 43">
          <a:extLst>
            <a:ext uri="{FF2B5EF4-FFF2-40B4-BE49-F238E27FC236}">
              <a16:creationId xmlns:a16="http://schemas.microsoft.com/office/drawing/2014/main" xmlns="" id="{00000000-0008-0000-1100-00004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3" name="Chart 43">
          <a:extLst>
            <a:ext uri="{FF2B5EF4-FFF2-40B4-BE49-F238E27FC236}">
              <a16:creationId xmlns:a16="http://schemas.microsoft.com/office/drawing/2014/main" xmlns="" id="{00000000-0008-0000-1100-00004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4" name="Chart 43">
          <a:extLst>
            <a:ext uri="{FF2B5EF4-FFF2-40B4-BE49-F238E27FC236}">
              <a16:creationId xmlns:a16="http://schemas.microsoft.com/office/drawing/2014/main" xmlns="" id="{00000000-0008-0000-1100-00004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5" name="Chart 43">
          <a:extLst>
            <a:ext uri="{FF2B5EF4-FFF2-40B4-BE49-F238E27FC236}">
              <a16:creationId xmlns:a16="http://schemas.microsoft.com/office/drawing/2014/main" xmlns="" id="{00000000-0008-0000-1100-00004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6" name="Chart 43">
          <a:extLst>
            <a:ext uri="{FF2B5EF4-FFF2-40B4-BE49-F238E27FC236}">
              <a16:creationId xmlns:a16="http://schemas.microsoft.com/office/drawing/2014/main" xmlns="" id="{00000000-0008-0000-1100-00004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46016847" name="Chart 43">
          <a:extLst>
            <a:ext uri="{FF2B5EF4-FFF2-40B4-BE49-F238E27FC236}">
              <a16:creationId xmlns:a16="http://schemas.microsoft.com/office/drawing/2014/main" xmlns="" id="{00000000-0008-0000-1100-00004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48" name="Chart 43">
          <a:extLst>
            <a:ext uri="{FF2B5EF4-FFF2-40B4-BE49-F238E27FC236}">
              <a16:creationId xmlns:a16="http://schemas.microsoft.com/office/drawing/2014/main" xmlns="" id="{00000000-0008-0000-1100-00005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49" name="Chart 43">
          <a:extLst>
            <a:ext uri="{FF2B5EF4-FFF2-40B4-BE49-F238E27FC236}">
              <a16:creationId xmlns:a16="http://schemas.microsoft.com/office/drawing/2014/main" xmlns="" id="{00000000-0008-0000-1100-00005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50" name="Chart 43">
          <a:extLst>
            <a:ext uri="{FF2B5EF4-FFF2-40B4-BE49-F238E27FC236}">
              <a16:creationId xmlns:a16="http://schemas.microsoft.com/office/drawing/2014/main" xmlns="" id="{00000000-0008-0000-1100-00005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51" name="Chart 43">
          <a:extLst>
            <a:ext uri="{FF2B5EF4-FFF2-40B4-BE49-F238E27FC236}">
              <a16:creationId xmlns:a16="http://schemas.microsoft.com/office/drawing/2014/main" xmlns="" id="{00000000-0008-0000-1100-00005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52" name="Chart 43">
          <a:extLst>
            <a:ext uri="{FF2B5EF4-FFF2-40B4-BE49-F238E27FC236}">
              <a16:creationId xmlns:a16="http://schemas.microsoft.com/office/drawing/2014/main" xmlns="" id="{00000000-0008-0000-1100-00005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53" name="Chart 43">
          <a:extLst>
            <a:ext uri="{FF2B5EF4-FFF2-40B4-BE49-F238E27FC236}">
              <a16:creationId xmlns:a16="http://schemas.microsoft.com/office/drawing/2014/main" xmlns="" id="{00000000-0008-0000-1100-00005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6016854" name="Chart 43">
          <a:extLst>
            <a:ext uri="{FF2B5EF4-FFF2-40B4-BE49-F238E27FC236}">
              <a16:creationId xmlns:a16="http://schemas.microsoft.com/office/drawing/2014/main" xmlns="" id="{00000000-0008-0000-1100-00005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104775</xdr:colOff>
      <xdr:row>709</xdr:row>
      <xdr:rowOff>28575</xdr:rowOff>
    </xdr:from>
    <xdr:to>
      <xdr:col>20</xdr:col>
      <xdr:colOff>0</xdr:colOff>
      <xdr:row>727</xdr:row>
      <xdr:rowOff>85725</xdr:rowOff>
    </xdr:to>
    <xdr:graphicFrame macro="">
      <xdr:nvGraphicFramePr>
        <xdr:cNvPr id="46016855" name="Chart 43">
          <a:extLst>
            <a:ext uri="{FF2B5EF4-FFF2-40B4-BE49-F238E27FC236}">
              <a16:creationId xmlns:a16="http://schemas.microsoft.com/office/drawing/2014/main" xmlns="" id="{00000000-0008-0000-1100-00005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56" name="Chart 43">
          <a:extLst>
            <a:ext uri="{FF2B5EF4-FFF2-40B4-BE49-F238E27FC236}">
              <a16:creationId xmlns:a16="http://schemas.microsoft.com/office/drawing/2014/main" xmlns="" id="{00000000-0008-0000-1100-00005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57" name="Chart 43">
          <a:extLst>
            <a:ext uri="{FF2B5EF4-FFF2-40B4-BE49-F238E27FC236}">
              <a16:creationId xmlns:a16="http://schemas.microsoft.com/office/drawing/2014/main" xmlns="" id="{00000000-0008-0000-1100-00005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58" name="Chart 43">
          <a:extLst>
            <a:ext uri="{FF2B5EF4-FFF2-40B4-BE49-F238E27FC236}">
              <a16:creationId xmlns:a16="http://schemas.microsoft.com/office/drawing/2014/main" xmlns="" id="{00000000-0008-0000-1100-00005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59" name="Chart 43">
          <a:extLst>
            <a:ext uri="{FF2B5EF4-FFF2-40B4-BE49-F238E27FC236}">
              <a16:creationId xmlns:a16="http://schemas.microsoft.com/office/drawing/2014/main" xmlns="" id="{00000000-0008-0000-1100-00005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60" name="Chart 43">
          <a:extLst>
            <a:ext uri="{FF2B5EF4-FFF2-40B4-BE49-F238E27FC236}">
              <a16:creationId xmlns:a16="http://schemas.microsoft.com/office/drawing/2014/main" xmlns="" id="{00000000-0008-0000-1100-00005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61" name="Chart 43">
          <a:extLst>
            <a:ext uri="{FF2B5EF4-FFF2-40B4-BE49-F238E27FC236}">
              <a16:creationId xmlns:a16="http://schemas.microsoft.com/office/drawing/2014/main" xmlns="" id="{00000000-0008-0000-1100-00005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016862" name="Chart 43">
          <a:extLst>
            <a:ext uri="{FF2B5EF4-FFF2-40B4-BE49-F238E27FC236}">
              <a16:creationId xmlns:a16="http://schemas.microsoft.com/office/drawing/2014/main" xmlns="" id="{00000000-0008-0000-1100-00005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3" name="Chart 43">
          <a:extLst>
            <a:ext uri="{FF2B5EF4-FFF2-40B4-BE49-F238E27FC236}">
              <a16:creationId xmlns:a16="http://schemas.microsoft.com/office/drawing/2014/main" xmlns="" id="{00000000-0008-0000-1100-00005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4" name="Chart 43">
          <a:extLst>
            <a:ext uri="{FF2B5EF4-FFF2-40B4-BE49-F238E27FC236}">
              <a16:creationId xmlns:a16="http://schemas.microsoft.com/office/drawing/2014/main" xmlns="" id="{00000000-0008-0000-1100-00006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5" name="Chart 43">
          <a:extLst>
            <a:ext uri="{FF2B5EF4-FFF2-40B4-BE49-F238E27FC236}">
              <a16:creationId xmlns:a16="http://schemas.microsoft.com/office/drawing/2014/main" xmlns="" id="{00000000-0008-0000-1100-00006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6" name="Chart 43">
          <a:extLst>
            <a:ext uri="{FF2B5EF4-FFF2-40B4-BE49-F238E27FC236}">
              <a16:creationId xmlns:a16="http://schemas.microsoft.com/office/drawing/2014/main" xmlns="" id="{00000000-0008-0000-1100-00006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7" name="Chart 43">
          <a:extLst>
            <a:ext uri="{FF2B5EF4-FFF2-40B4-BE49-F238E27FC236}">
              <a16:creationId xmlns:a16="http://schemas.microsoft.com/office/drawing/2014/main" xmlns="" id="{00000000-0008-0000-1100-00006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8" name="Chart 43">
          <a:extLst>
            <a:ext uri="{FF2B5EF4-FFF2-40B4-BE49-F238E27FC236}">
              <a16:creationId xmlns:a16="http://schemas.microsoft.com/office/drawing/2014/main" xmlns="" id="{00000000-0008-0000-1100-00006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46016869" name="Chart 43">
          <a:extLst>
            <a:ext uri="{FF2B5EF4-FFF2-40B4-BE49-F238E27FC236}">
              <a16:creationId xmlns:a16="http://schemas.microsoft.com/office/drawing/2014/main" xmlns="" id="{00000000-0008-0000-1100-00006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</xdr:col>
      <xdr:colOff>104775</xdr:colOff>
      <xdr:row>736</xdr:row>
      <xdr:rowOff>28575</xdr:rowOff>
    </xdr:from>
    <xdr:to>
      <xdr:col>20</xdr:col>
      <xdr:colOff>0</xdr:colOff>
      <xdr:row>754</xdr:row>
      <xdr:rowOff>85725</xdr:rowOff>
    </xdr:to>
    <xdr:graphicFrame macro="">
      <xdr:nvGraphicFramePr>
        <xdr:cNvPr id="46016870" name="Chart 43">
          <a:extLst>
            <a:ext uri="{FF2B5EF4-FFF2-40B4-BE49-F238E27FC236}">
              <a16:creationId xmlns:a16="http://schemas.microsoft.com/office/drawing/2014/main" xmlns="" id="{00000000-0008-0000-1100-00006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1" name="Chart 43">
          <a:extLst>
            <a:ext uri="{FF2B5EF4-FFF2-40B4-BE49-F238E27FC236}">
              <a16:creationId xmlns:a16="http://schemas.microsoft.com/office/drawing/2014/main" xmlns="" id="{00000000-0008-0000-1100-00006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2" name="Chart 43">
          <a:extLst>
            <a:ext uri="{FF2B5EF4-FFF2-40B4-BE49-F238E27FC236}">
              <a16:creationId xmlns:a16="http://schemas.microsoft.com/office/drawing/2014/main" xmlns="" id="{00000000-0008-0000-1100-00006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3" name="Chart 43">
          <a:extLst>
            <a:ext uri="{FF2B5EF4-FFF2-40B4-BE49-F238E27FC236}">
              <a16:creationId xmlns:a16="http://schemas.microsoft.com/office/drawing/2014/main" xmlns="" id="{00000000-0008-0000-1100-00006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4" name="Chart 43">
          <a:extLst>
            <a:ext uri="{FF2B5EF4-FFF2-40B4-BE49-F238E27FC236}">
              <a16:creationId xmlns:a16="http://schemas.microsoft.com/office/drawing/2014/main" xmlns="" id="{00000000-0008-0000-1100-00006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5" name="Chart 43">
          <a:extLst>
            <a:ext uri="{FF2B5EF4-FFF2-40B4-BE49-F238E27FC236}">
              <a16:creationId xmlns:a16="http://schemas.microsoft.com/office/drawing/2014/main" xmlns="" id="{00000000-0008-0000-1100-00006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6" name="Chart 43">
          <a:extLst>
            <a:ext uri="{FF2B5EF4-FFF2-40B4-BE49-F238E27FC236}">
              <a16:creationId xmlns:a16="http://schemas.microsoft.com/office/drawing/2014/main" xmlns="" id="{00000000-0008-0000-1100-00006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46016877" name="Chart 43">
          <a:extLst>
            <a:ext uri="{FF2B5EF4-FFF2-40B4-BE49-F238E27FC236}">
              <a16:creationId xmlns:a16="http://schemas.microsoft.com/office/drawing/2014/main" xmlns="" id="{00000000-0008-0000-1100-00006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78" name="Chart 43">
          <a:extLst>
            <a:ext uri="{FF2B5EF4-FFF2-40B4-BE49-F238E27FC236}">
              <a16:creationId xmlns:a16="http://schemas.microsoft.com/office/drawing/2014/main" xmlns="" id="{00000000-0008-0000-1100-00006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79" name="Chart 43">
          <a:extLst>
            <a:ext uri="{FF2B5EF4-FFF2-40B4-BE49-F238E27FC236}">
              <a16:creationId xmlns:a16="http://schemas.microsoft.com/office/drawing/2014/main" xmlns="" id="{00000000-0008-0000-1100-00006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80" name="Chart 43">
          <a:extLst>
            <a:ext uri="{FF2B5EF4-FFF2-40B4-BE49-F238E27FC236}">
              <a16:creationId xmlns:a16="http://schemas.microsoft.com/office/drawing/2014/main" xmlns="" id="{00000000-0008-0000-1100-00007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81" name="Chart 43">
          <a:extLst>
            <a:ext uri="{FF2B5EF4-FFF2-40B4-BE49-F238E27FC236}">
              <a16:creationId xmlns:a16="http://schemas.microsoft.com/office/drawing/2014/main" xmlns="" id="{00000000-0008-0000-1100-00007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82" name="Chart 43">
          <a:extLst>
            <a:ext uri="{FF2B5EF4-FFF2-40B4-BE49-F238E27FC236}">
              <a16:creationId xmlns:a16="http://schemas.microsoft.com/office/drawing/2014/main" xmlns="" id="{00000000-0008-0000-1100-00007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83" name="Chart 43">
          <a:extLst>
            <a:ext uri="{FF2B5EF4-FFF2-40B4-BE49-F238E27FC236}">
              <a16:creationId xmlns:a16="http://schemas.microsoft.com/office/drawing/2014/main" xmlns="" id="{00000000-0008-0000-1100-00007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46016884" name="Chart 43">
          <a:extLst>
            <a:ext uri="{FF2B5EF4-FFF2-40B4-BE49-F238E27FC236}">
              <a16:creationId xmlns:a16="http://schemas.microsoft.com/office/drawing/2014/main" xmlns="" id="{00000000-0008-0000-1100-00007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6</xdr:col>
      <xdr:colOff>104775</xdr:colOff>
      <xdr:row>762</xdr:row>
      <xdr:rowOff>28575</xdr:rowOff>
    </xdr:from>
    <xdr:to>
      <xdr:col>20</xdr:col>
      <xdr:colOff>0</xdr:colOff>
      <xdr:row>779</xdr:row>
      <xdr:rowOff>95250</xdr:rowOff>
    </xdr:to>
    <xdr:graphicFrame macro="">
      <xdr:nvGraphicFramePr>
        <xdr:cNvPr id="46016885" name="Chart 43">
          <a:extLst>
            <a:ext uri="{FF2B5EF4-FFF2-40B4-BE49-F238E27FC236}">
              <a16:creationId xmlns:a16="http://schemas.microsoft.com/office/drawing/2014/main" xmlns="" id="{00000000-0008-0000-1100-00007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86" name="Chart 43">
          <a:extLst>
            <a:ext uri="{FF2B5EF4-FFF2-40B4-BE49-F238E27FC236}">
              <a16:creationId xmlns:a16="http://schemas.microsoft.com/office/drawing/2014/main" xmlns="" id="{00000000-0008-0000-1100-00007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87" name="Chart 43">
          <a:extLst>
            <a:ext uri="{FF2B5EF4-FFF2-40B4-BE49-F238E27FC236}">
              <a16:creationId xmlns:a16="http://schemas.microsoft.com/office/drawing/2014/main" xmlns="" id="{00000000-0008-0000-1100-00007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88" name="Chart 43">
          <a:extLst>
            <a:ext uri="{FF2B5EF4-FFF2-40B4-BE49-F238E27FC236}">
              <a16:creationId xmlns:a16="http://schemas.microsoft.com/office/drawing/2014/main" xmlns="" id="{00000000-0008-0000-1100-00007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89" name="Chart 43">
          <a:extLst>
            <a:ext uri="{FF2B5EF4-FFF2-40B4-BE49-F238E27FC236}">
              <a16:creationId xmlns:a16="http://schemas.microsoft.com/office/drawing/2014/main" xmlns="" id="{00000000-0008-0000-1100-00007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90" name="Chart 43">
          <a:extLst>
            <a:ext uri="{FF2B5EF4-FFF2-40B4-BE49-F238E27FC236}">
              <a16:creationId xmlns:a16="http://schemas.microsoft.com/office/drawing/2014/main" xmlns="" id="{00000000-0008-0000-1100-00007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91" name="Chart 43">
          <a:extLst>
            <a:ext uri="{FF2B5EF4-FFF2-40B4-BE49-F238E27FC236}">
              <a16:creationId xmlns:a16="http://schemas.microsoft.com/office/drawing/2014/main" xmlns="" id="{00000000-0008-0000-1100-00007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46016892" name="Chart 43">
          <a:extLst>
            <a:ext uri="{FF2B5EF4-FFF2-40B4-BE49-F238E27FC236}">
              <a16:creationId xmlns:a16="http://schemas.microsoft.com/office/drawing/2014/main" xmlns="" id="{00000000-0008-0000-1100-00007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3" name="Chart 43">
          <a:extLst>
            <a:ext uri="{FF2B5EF4-FFF2-40B4-BE49-F238E27FC236}">
              <a16:creationId xmlns:a16="http://schemas.microsoft.com/office/drawing/2014/main" xmlns="" id="{00000000-0008-0000-1100-00007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4" name="Chart 43">
          <a:extLst>
            <a:ext uri="{FF2B5EF4-FFF2-40B4-BE49-F238E27FC236}">
              <a16:creationId xmlns:a16="http://schemas.microsoft.com/office/drawing/2014/main" xmlns="" id="{00000000-0008-0000-1100-00007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5" name="Chart 43">
          <a:extLst>
            <a:ext uri="{FF2B5EF4-FFF2-40B4-BE49-F238E27FC236}">
              <a16:creationId xmlns:a16="http://schemas.microsoft.com/office/drawing/2014/main" xmlns="" id="{00000000-0008-0000-1100-00007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6" name="Chart 43">
          <a:extLst>
            <a:ext uri="{FF2B5EF4-FFF2-40B4-BE49-F238E27FC236}">
              <a16:creationId xmlns:a16="http://schemas.microsoft.com/office/drawing/2014/main" xmlns="" id="{00000000-0008-0000-1100-00008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7" name="Chart 43">
          <a:extLst>
            <a:ext uri="{FF2B5EF4-FFF2-40B4-BE49-F238E27FC236}">
              <a16:creationId xmlns:a16="http://schemas.microsoft.com/office/drawing/2014/main" xmlns="" id="{00000000-0008-0000-1100-00008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8" name="Chart 43">
          <a:extLst>
            <a:ext uri="{FF2B5EF4-FFF2-40B4-BE49-F238E27FC236}">
              <a16:creationId xmlns:a16="http://schemas.microsoft.com/office/drawing/2014/main" xmlns="" id="{00000000-0008-0000-1100-00008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46016899" name="Chart 43">
          <a:extLst>
            <a:ext uri="{FF2B5EF4-FFF2-40B4-BE49-F238E27FC236}">
              <a16:creationId xmlns:a16="http://schemas.microsoft.com/office/drawing/2014/main" xmlns="" id="{00000000-0008-0000-1100-00008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6</xdr:col>
      <xdr:colOff>104775</xdr:colOff>
      <xdr:row>788</xdr:row>
      <xdr:rowOff>28575</xdr:rowOff>
    </xdr:from>
    <xdr:to>
      <xdr:col>20</xdr:col>
      <xdr:colOff>0</xdr:colOff>
      <xdr:row>805</xdr:row>
      <xdr:rowOff>28575</xdr:rowOff>
    </xdr:to>
    <xdr:graphicFrame macro="">
      <xdr:nvGraphicFramePr>
        <xdr:cNvPr id="46016900" name="Chart 43">
          <a:extLst>
            <a:ext uri="{FF2B5EF4-FFF2-40B4-BE49-F238E27FC236}">
              <a16:creationId xmlns:a16="http://schemas.microsoft.com/office/drawing/2014/main" xmlns="" id="{00000000-0008-0000-1100-00008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1" name="Chart 43">
          <a:extLst>
            <a:ext uri="{FF2B5EF4-FFF2-40B4-BE49-F238E27FC236}">
              <a16:creationId xmlns:a16="http://schemas.microsoft.com/office/drawing/2014/main" xmlns="" id="{00000000-0008-0000-1100-00008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2" name="Chart 43">
          <a:extLst>
            <a:ext uri="{FF2B5EF4-FFF2-40B4-BE49-F238E27FC236}">
              <a16:creationId xmlns:a16="http://schemas.microsoft.com/office/drawing/2014/main" xmlns="" id="{00000000-0008-0000-1100-00008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3" name="Chart 43">
          <a:extLst>
            <a:ext uri="{FF2B5EF4-FFF2-40B4-BE49-F238E27FC236}">
              <a16:creationId xmlns:a16="http://schemas.microsoft.com/office/drawing/2014/main" xmlns="" id="{00000000-0008-0000-1100-00008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4" name="Chart 43">
          <a:extLst>
            <a:ext uri="{FF2B5EF4-FFF2-40B4-BE49-F238E27FC236}">
              <a16:creationId xmlns:a16="http://schemas.microsoft.com/office/drawing/2014/main" xmlns="" id="{00000000-0008-0000-1100-00008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5" name="Chart 43">
          <a:extLst>
            <a:ext uri="{FF2B5EF4-FFF2-40B4-BE49-F238E27FC236}">
              <a16:creationId xmlns:a16="http://schemas.microsoft.com/office/drawing/2014/main" xmlns="" id="{00000000-0008-0000-1100-00008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6" name="Chart 43">
          <a:extLst>
            <a:ext uri="{FF2B5EF4-FFF2-40B4-BE49-F238E27FC236}">
              <a16:creationId xmlns:a16="http://schemas.microsoft.com/office/drawing/2014/main" xmlns="" id="{00000000-0008-0000-1100-00008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46016907" name="Chart 43">
          <a:extLst>
            <a:ext uri="{FF2B5EF4-FFF2-40B4-BE49-F238E27FC236}">
              <a16:creationId xmlns:a16="http://schemas.microsoft.com/office/drawing/2014/main" xmlns="" id="{00000000-0008-0000-1100-00008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08" name="Chart 43">
          <a:extLst>
            <a:ext uri="{FF2B5EF4-FFF2-40B4-BE49-F238E27FC236}">
              <a16:creationId xmlns:a16="http://schemas.microsoft.com/office/drawing/2014/main" xmlns="" id="{00000000-0008-0000-1100-00008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09" name="Chart 43">
          <a:extLst>
            <a:ext uri="{FF2B5EF4-FFF2-40B4-BE49-F238E27FC236}">
              <a16:creationId xmlns:a16="http://schemas.microsoft.com/office/drawing/2014/main" xmlns="" id="{00000000-0008-0000-1100-00008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10" name="Chart 43">
          <a:extLst>
            <a:ext uri="{FF2B5EF4-FFF2-40B4-BE49-F238E27FC236}">
              <a16:creationId xmlns:a16="http://schemas.microsoft.com/office/drawing/2014/main" xmlns="" id="{00000000-0008-0000-1100-00008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11" name="Chart 43">
          <a:extLst>
            <a:ext uri="{FF2B5EF4-FFF2-40B4-BE49-F238E27FC236}">
              <a16:creationId xmlns:a16="http://schemas.microsoft.com/office/drawing/2014/main" xmlns="" id="{00000000-0008-0000-1100-00008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12" name="Chart 43">
          <a:extLst>
            <a:ext uri="{FF2B5EF4-FFF2-40B4-BE49-F238E27FC236}">
              <a16:creationId xmlns:a16="http://schemas.microsoft.com/office/drawing/2014/main" xmlns="" id="{00000000-0008-0000-1100-00009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13" name="Chart 43">
          <a:extLst>
            <a:ext uri="{FF2B5EF4-FFF2-40B4-BE49-F238E27FC236}">
              <a16:creationId xmlns:a16="http://schemas.microsoft.com/office/drawing/2014/main" xmlns="" id="{00000000-0008-0000-1100-00009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46016914" name="Chart 43">
          <a:extLst>
            <a:ext uri="{FF2B5EF4-FFF2-40B4-BE49-F238E27FC236}">
              <a16:creationId xmlns:a16="http://schemas.microsoft.com/office/drawing/2014/main" xmlns="" id="{00000000-0008-0000-1100-00009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</xdr:col>
      <xdr:colOff>104775</xdr:colOff>
      <xdr:row>814</xdr:row>
      <xdr:rowOff>28575</xdr:rowOff>
    </xdr:from>
    <xdr:to>
      <xdr:col>20</xdr:col>
      <xdr:colOff>0</xdr:colOff>
      <xdr:row>831</xdr:row>
      <xdr:rowOff>38100</xdr:rowOff>
    </xdr:to>
    <xdr:graphicFrame macro="">
      <xdr:nvGraphicFramePr>
        <xdr:cNvPr id="46016915" name="Chart 43">
          <a:extLst>
            <a:ext uri="{FF2B5EF4-FFF2-40B4-BE49-F238E27FC236}">
              <a16:creationId xmlns:a16="http://schemas.microsoft.com/office/drawing/2014/main" xmlns="" id="{00000000-0008-0000-1100-00009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16" name="Chart 43">
          <a:extLst>
            <a:ext uri="{FF2B5EF4-FFF2-40B4-BE49-F238E27FC236}">
              <a16:creationId xmlns:a16="http://schemas.microsoft.com/office/drawing/2014/main" xmlns="" id="{00000000-0008-0000-1100-00009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17" name="Chart 43">
          <a:extLst>
            <a:ext uri="{FF2B5EF4-FFF2-40B4-BE49-F238E27FC236}">
              <a16:creationId xmlns:a16="http://schemas.microsoft.com/office/drawing/2014/main" xmlns="" id="{00000000-0008-0000-1100-00009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18" name="Chart 43">
          <a:extLst>
            <a:ext uri="{FF2B5EF4-FFF2-40B4-BE49-F238E27FC236}">
              <a16:creationId xmlns:a16="http://schemas.microsoft.com/office/drawing/2014/main" xmlns="" id="{00000000-0008-0000-1100-00009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19" name="Chart 43">
          <a:extLst>
            <a:ext uri="{FF2B5EF4-FFF2-40B4-BE49-F238E27FC236}">
              <a16:creationId xmlns:a16="http://schemas.microsoft.com/office/drawing/2014/main" xmlns="" id="{00000000-0008-0000-1100-00009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20" name="Chart 43">
          <a:extLst>
            <a:ext uri="{FF2B5EF4-FFF2-40B4-BE49-F238E27FC236}">
              <a16:creationId xmlns:a16="http://schemas.microsoft.com/office/drawing/2014/main" xmlns="" id="{00000000-0008-0000-1100-00009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21" name="Chart 43">
          <a:extLst>
            <a:ext uri="{FF2B5EF4-FFF2-40B4-BE49-F238E27FC236}">
              <a16:creationId xmlns:a16="http://schemas.microsoft.com/office/drawing/2014/main" xmlns="" id="{00000000-0008-0000-1100-00009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46016922" name="Chart 43">
          <a:extLst>
            <a:ext uri="{FF2B5EF4-FFF2-40B4-BE49-F238E27FC236}">
              <a16:creationId xmlns:a16="http://schemas.microsoft.com/office/drawing/2014/main" xmlns="" id="{00000000-0008-0000-1100-00009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3" name="Chart 43">
          <a:extLst>
            <a:ext uri="{FF2B5EF4-FFF2-40B4-BE49-F238E27FC236}">
              <a16:creationId xmlns:a16="http://schemas.microsoft.com/office/drawing/2014/main" xmlns="" id="{00000000-0008-0000-1100-00009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4" name="Chart 43">
          <a:extLst>
            <a:ext uri="{FF2B5EF4-FFF2-40B4-BE49-F238E27FC236}">
              <a16:creationId xmlns:a16="http://schemas.microsoft.com/office/drawing/2014/main" xmlns="" id="{00000000-0008-0000-1100-00009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5" name="Chart 43">
          <a:extLst>
            <a:ext uri="{FF2B5EF4-FFF2-40B4-BE49-F238E27FC236}">
              <a16:creationId xmlns:a16="http://schemas.microsoft.com/office/drawing/2014/main" xmlns="" id="{00000000-0008-0000-1100-00009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6" name="Chart 43">
          <a:extLst>
            <a:ext uri="{FF2B5EF4-FFF2-40B4-BE49-F238E27FC236}">
              <a16:creationId xmlns:a16="http://schemas.microsoft.com/office/drawing/2014/main" xmlns="" id="{00000000-0008-0000-1100-00009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7" name="Chart 43">
          <a:extLst>
            <a:ext uri="{FF2B5EF4-FFF2-40B4-BE49-F238E27FC236}">
              <a16:creationId xmlns:a16="http://schemas.microsoft.com/office/drawing/2014/main" xmlns="" id="{00000000-0008-0000-1100-00009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8" name="Chart 43">
          <a:extLst>
            <a:ext uri="{FF2B5EF4-FFF2-40B4-BE49-F238E27FC236}">
              <a16:creationId xmlns:a16="http://schemas.microsoft.com/office/drawing/2014/main" xmlns="" id="{00000000-0008-0000-1100-0000A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46016929" name="Chart 43">
          <a:extLst>
            <a:ext uri="{FF2B5EF4-FFF2-40B4-BE49-F238E27FC236}">
              <a16:creationId xmlns:a16="http://schemas.microsoft.com/office/drawing/2014/main" xmlns="" id="{00000000-0008-0000-1100-0000A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6</xdr:col>
      <xdr:colOff>104775</xdr:colOff>
      <xdr:row>840</xdr:row>
      <xdr:rowOff>28575</xdr:rowOff>
    </xdr:from>
    <xdr:to>
      <xdr:col>20</xdr:col>
      <xdr:colOff>0</xdr:colOff>
      <xdr:row>857</xdr:row>
      <xdr:rowOff>9525</xdr:rowOff>
    </xdr:to>
    <xdr:graphicFrame macro="">
      <xdr:nvGraphicFramePr>
        <xdr:cNvPr id="46016930" name="Chart 43">
          <a:extLst>
            <a:ext uri="{FF2B5EF4-FFF2-40B4-BE49-F238E27FC236}">
              <a16:creationId xmlns:a16="http://schemas.microsoft.com/office/drawing/2014/main" xmlns="" id="{00000000-0008-0000-1100-0000A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1" name="Chart 43">
          <a:extLst>
            <a:ext uri="{FF2B5EF4-FFF2-40B4-BE49-F238E27FC236}">
              <a16:creationId xmlns:a16="http://schemas.microsoft.com/office/drawing/2014/main" xmlns="" id="{00000000-0008-0000-1100-0000A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2" name="Chart 43">
          <a:extLst>
            <a:ext uri="{FF2B5EF4-FFF2-40B4-BE49-F238E27FC236}">
              <a16:creationId xmlns:a16="http://schemas.microsoft.com/office/drawing/2014/main" xmlns="" id="{00000000-0008-0000-1100-0000A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3" name="Chart 43">
          <a:extLst>
            <a:ext uri="{FF2B5EF4-FFF2-40B4-BE49-F238E27FC236}">
              <a16:creationId xmlns:a16="http://schemas.microsoft.com/office/drawing/2014/main" xmlns="" id="{00000000-0008-0000-1100-0000A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4" name="Chart 43">
          <a:extLst>
            <a:ext uri="{FF2B5EF4-FFF2-40B4-BE49-F238E27FC236}">
              <a16:creationId xmlns:a16="http://schemas.microsoft.com/office/drawing/2014/main" xmlns="" id="{00000000-0008-0000-1100-0000A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5" name="Chart 43">
          <a:extLst>
            <a:ext uri="{FF2B5EF4-FFF2-40B4-BE49-F238E27FC236}">
              <a16:creationId xmlns:a16="http://schemas.microsoft.com/office/drawing/2014/main" xmlns="" id="{00000000-0008-0000-1100-0000A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6" name="Chart 43">
          <a:extLst>
            <a:ext uri="{FF2B5EF4-FFF2-40B4-BE49-F238E27FC236}">
              <a16:creationId xmlns:a16="http://schemas.microsoft.com/office/drawing/2014/main" xmlns="" id="{00000000-0008-0000-1100-0000A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46016937" name="Chart 43">
          <a:extLst>
            <a:ext uri="{FF2B5EF4-FFF2-40B4-BE49-F238E27FC236}">
              <a16:creationId xmlns:a16="http://schemas.microsoft.com/office/drawing/2014/main" xmlns="" id="{00000000-0008-0000-1100-0000A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38" name="Chart 43">
          <a:extLst>
            <a:ext uri="{FF2B5EF4-FFF2-40B4-BE49-F238E27FC236}">
              <a16:creationId xmlns:a16="http://schemas.microsoft.com/office/drawing/2014/main" xmlns="" id="{00000000-0008-0000-1100-0000A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39" name="Chart 43">
          <a:extLst>
            <a:ext uri="{FF2B5EF4-FFF2-40B4-BE49-F238E27FC236}">
              <a16:creationId xmlns:a16="http://schemas.microsoft.com/office/drawing/2014/main" xmlns="" id="{00000000-0008-0000-1100-0000A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40" name="Chart 43">
          <a:extLst>
            <a:ext uri="{FF2B5EF4-FFF2-40B4-BE49-F238E27FC236}">
              <a16:creationId xmlns:a16="http://schemas.microsoft.com/office/drawing/2014/main" xmlns="" id="{00000000-0008-0000-1100-0000A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41" name="Chart 43">
          <a:extLst>
            <a:ext uri="{FF2B5EF4-FFF2-40B4-BE49-F238E27FC236}">
              <a16:creationId xmlns:a16="http://schemas.microsoft.com/office/drawing/2014/main" xmlns="" id="{00000000-0008-0000-1100-0000A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42" name="Chart 43">
          <a:extLst>
            <a:ext uri="{FF2B5EF4-FFF2-40B4-BE49-F238E27FC236}">
              <a16:creationId xmlns:a16="http://schemas.microsoft.com/office/drawing/2014/main" xmlns="" id="{00000000-0008-0000-1100-0000A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43" name="Chart 43">
          <a:extLst>
            <a:ext uri="{FF2B5EF4-FFF2-40B4-BE49-F238E27FC236}">
              <a16:creationId xmlns:a16="http://schemas.microsoft.com/office/drawing/2014/main" xmlns="" id="{00000000-0008-0000-1100-0000A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46016944" name="Chart 43">
          <a:extLst>
            <a:ext uri="{FF2B5EF4-FFF2-40B4-BE49-F238E27FC236}">
              <a16:creationId xmlns:a16="http://schemas.microsoft.com/office/drawing/2014/main" xmlns="" id="{00000000-0008-0000-1100-0000B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6</xdr:col>
      <xdr:colOff>104775</xdr:colOff>
      <xdr:row>866</xdr:row>
      <xdr:rowOff>114300</xdr:rowOff>
    </xdr:from>
    <xdr:to>
      <xdr:col>20</xdr:col>
      <xdr:colOff>0</xdr:colOff>
      <xdr:row>883</xdr:row>
      <xdr:rowOff>28575</xdr:rowOff>
    </xdr:to>
    <xdr:graphicFrame macro="">
      <xdr:nvGraphicFramePr>
        <xdr:cNvPr id="46016945" name="Chart 43">
          <a:extLst>
            <a:ext uri="{FF2B5EF4-FFF2-40B4-BE49-F238E27FC236}">
              <a16:creationId xmlns:a16="http://schemas.microsoft.com/office/drawing/2014/main" xmlns="" id="{00000000-0008-0000-1100-0000B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46" name="Chart 43">
          <a:extLst>
            <a:ext uri="{FF2B5EF4-FFF2-40B4-BE49-F238E27FC236}">
              <a16:creationId xmlns:a16="http://schemas.microsoft.com/office/drawing/2014/main" xmlns="" id="{00000000-0008-0000-1100-0000B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47" name="Chart 43">
          <a:extLst>
            <a:ext uri="{FF2B5EF4-FFF2-40B4-BE49-F238E27FC236}">
              <a16:creationId xmlns:a16="http://schemas.microsoft.com/office/drawing/2014/main" xmlns="" id="{00000000-0008-0000-1100-0000B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48" name="Chart 43">
          <a:extLst>
            <a:ext uri="{FF2B5EF4-FFF2-40B4-BE49-F238E27FC236}">
              <a16:creationId xmlns:a16="http://schemas.microsoft.com/office/drawing/2014/main" xmlns="" id="{00000000-0008-0000-1100-0000B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49" name="Chart 43">
          <a:extLst>
            <a:ext uri="{FF2B5EF4-FFF2-40B4-BE49-F238E27FC236}">
              <a16:creationId xmlns:a16="http://schemas.microsoft.com/office/drawing/2014/main" xmlns="" id="{00000000-0008-0000-1100-0000B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50" name="Chart 43">
          <a:extLst>
            <a:ext uri="{FF2B5EF4-FFF2-40B4-BE49-F238E27FC236}">
              <a16:creationId xmlns:a16="http://schemas.microsoft.com/office/drawing/2014/main" xmlns="" id="{00000000-0008-0000-1100-0000B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51" name="Chart 43">
          <a:extLst>
            <a:ext uri="{FF2B5EF4-FFF2-40B4-BE49-F238E27FC236}">
              <a16:creationId xmlns:a16="http://schemas.microsoft.com/office/drawing/2014/main" xmlns="" id="{00000000-0008-0000-1100-0000B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46016952" name="Chart 43">
          <a:extLst>
            <a:ext uri="{FF2B5EF4-FFF2-40B4-BE49-F238E27FC236}">
              <a16:creationId xmlns:a16="http://schemas.microsoft.com/office/drawing/2014/main" xmlns="" id="{00000000-0008-0000-1100-0000B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3" name="Chart 43">
          <a:extLst>
            <a:ext uri="{FF2B5EF4-FFF2-40B4-BE49-F238E27FC236}">
              <a16:creationId xmlns:a16="http://schemas.microsoft.com/office/drawing/2014/main" xmlns="" id="{00000000-0008-0000-1100-0000B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4" name="Chart 43">
          <a:extLst>
            <a:ext uri="{FF2B5EF4-FFF2-40B4-BE49-F238E27FC236}">
              <a16:creationId xmlns:a16="http://schemas.microsoft.com/office/drawing/2014/main" xmlns="" id="{00000000-0008-0000-1100-0000B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5" name="Chart 43">
          <a:extLst>
            <a:ext uri="{FF2B5EF4-FFF2-40B4-BE49-F238E27FC236}">
              <a16:creationId xmlns:a16="http://schemas.microsoft.com/office/drawing/2014/main" xmlns="" id="{00000000-0008-0000-1100-0000B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6" name="Chart 43">
          <a:extLst>
            <a:ext uri="{FF2B5EF4-FFF2-40B4-BE49-F238E27FC236}">
              <a16:creationId xmlns:a16="http://schemas.microsoft.com/office/drawing/2014/main" xmlns="" id="{00000000-0008-0000-1100-0000B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7" name="Chart 43">
          <a:extLst>
            <a:ext uri="{FF2B5EF4-FFF2-40B4-BE49-F238E27FC236}">
              <a16:creationId xmlns:a16="http://schemas.microsoft.com/office/drawing/2014/main" xmlns="" id="{00000000-0008-0000-1100-0000B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8" name="Chart 43">
          <a:extLst>
            <a:ext uri="{FF2B5EF4-FFF2-40B4-BE49-F238E27FC236}">
              <a16:creationId xmlns:a16="http://schemas.microsoft.com/office/drawing/2014/main" xmlns="" id="{00000000-0008-0000-1100-0000B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46016959" name="Chart 43">
          <a:extLst>
            <a:ext uri="{FF2B5EF4-FFF2-40B4-BE49-F238E27FC236}">
              <a16:creationId xmlns:a16="http://schemas.microsoft.com/office/drawing/2014/main" xmlns="" id="{00000000-0008-0000-1100-0000B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6</xdr:col>
      <xdr:colOff>104775</xdr:colOff>
      <xdr:row>892</xdr:row>
      <xdr:rowOff>28575</xdr:rowOff>
    </xdr:from>
    <xdr:to>
      <xdr:col>20</xdr:col>
      <xdr:colOff>0</xdr:colOff>
      <xdr:row>909</xdr:row>
      <xdr:rowOff>47625</xdr:rowOff>
    </xdr:to>
    <xdr:graphicFrame macro="">
      <xdr:nvGraphicFramePr>
        <xdr:cNvPr id="46016960" name="Chart 43">
          <a:extLst>
            <a:ext uri="{FF2B5EF4-FFF2-40B4-BE49-F238E27FC236}">
              <a16:creationId xmlns:a16="http://schemas.microsoft.com/office/drawing/2014/main" xmlns="" id="{00000000-0008-0000-1100-0000C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6</xdr:col>
      <xdr:colOff>133350</xdr:colOff>
      <xdr:row>33</xdr:row>
      <xdr:rowOff>47625</xdr:rowOff>
    </xdr:from>
    <xdr:to>
      <xdr:col>20</xdr:col>
      <xdr:colOff>19050</xdr:colOff>
      <xdr:row>51</xdr:row>
      <xdr:rowOff>95250</xdr:rowOff>
    </xdr:to>
    <xdr:graphicFrame macro="">
      <xdr:nvGraphicFramePr>
        <xdr:cNvPr id="46016961" name="Chart 17">
          <a:extLst>
            <a:ext uri="{FF2B5EF4-FFF2-40B4-BE49-F238E27FC236}">
              <a16:creationId xmlns:a16="http://schemas.microsoft.com/office/drawing/2014/main" xmlns="" id="{00000000-0008-0000-1100-0000C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6</xdr:col>
      <xdr:colOff>104775</xdr:colOff>
      <xdr:row>59</xdr:row>
      <xdr:rowOff>28575</xdr:rowOff>
    </xdr:from>
    <xdr:to>
      <xdr:col>20</xdr:col>
      <xdr:colOff>0</xdr:colOff>
      <xdr:row>77</xdr:row>
      <xdr:rowOff>95250</xdr:rowOff>
    </xdr:to>
    <xdr:graphicFrame macro="">
      <xdr:nvGraphicFramePr>
        <xdr:cNvPr id="46016962" name="Chart 18">
          <a:extLst>
            <a:ext uri="{FF2B5EF4-FFF2-40B4-BE49-F238E27FC236}">
              <a16:creationId xmlns:a16="http://schemas.microsoft.com/office/drawing/2014/main" xmlns="" id="{00000000-0008-0000-1100-0000C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6</xdr:col>
      <xdr:colOff>133350</xdr:colOff>
      <xdr:row>59</xdr:row>
      <xdr:rowOff>47625</xdr:rowOff>
    </xdr:from>
    <xdr:to>
      <xdr:col>20</xdr:col>
      <xdr:colOff>19050</xdr:colOff>
      <xdr:row>77</xdr:row>
      <xdr:rowOff>95250</xdr:rowOff>
    </xdr:to>
    <xdr:graphicFrame macro="">
      <xdr:nvGraphicFramePr>
        <xdr:cNvPr id="46016963" name="Chart 17">
          <a:extLst>
            <a:ext uri="{FF2B5EF4-FFF2-40B4-BE49-F238E27FC236}">
              <a16:creationId xmlns:a16="http://schemas.microsoft.com/office/drawing/2014/main" xmlns="" id="{00000000-0008-0000-1100-0000C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6</xdr:col>
      <xdr:colOff>104775</xdr:colOff>
      <xdr:row>59</xdr:row>
      <xdr:rowOff>28575</xdr:rowOff>
    </xdr:from>
    <xdr:to>
      <xdr:col>20</xdr:col>
      <xdr:colOff>0</xdr:colOff>
      <xdr:row>77</xdr:row>
      <xdr:rowOff>95250</xdr:rowOff>
    </xdr:to>
    <xdr:graphicFrame macro="">
      <xdr:nvGraphicFramePr>
        <xdr:cNvPr id="46016964" name="Chart 18">
          <a:extLst>
            <a:ext uri="{FF2B5EF4-FFF2-40B4-BE49-F238E27FC236}">
              <a16:creationId xmlns:a16="http://schemas.microsoft.com/office/drawing/2014/main" xmlns="" id="{00000000-0008-0000-1100-0000C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6</xdr:col>
      <xdr:colOff>133350</xdr:colOff>
      <xdr:row>59</xdr:row>
      <xdr:rowOff>47625</xdr:rowOff>
    </xdr:from>
    <xdr:to>
      <xdr:col>20</xdr:col>
      <xdr:colOff>19050</xdr:colOff>
      <xdr:row>77</xdr:row>
      <xdr:rowOff>95250</xdr:rowOff>
    </xdr:to>
    <xdr:graphicFrame macro="">
      <xdr:nvGraphicFramePr>
        <xdr:cNvPr id="46016965" name="Chart 17">
          <a:extLst>
            <a:ext uri="{FF2B5EF4-FFF2-40B4-BE49-F238E27FC236}">
              <a16:creationId xmlns:a16="http://schemas.microsoft.com/office/drawing/2014/main" xmlns="" id="{00000000-0008-0000-1100-0000C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6</xdr:col>
      <xdr:colOff>104775</xdr:colOff>
      <xdr:row>85</xdr:row>
      <xdr:rowOff>28575</xdr:rowOff>
    </xdr:from>
    <xdr:to>
      <xdr:col>20</xdr:col>
      <xdr:colOff>0</xdr:colOff>
      <xdr:row>103</xdr:row>
      <xdr:rowOff>95250</xdr:rowOff>
    </xdr:to>
    <xdr:graphicFrame macro="">
      <xdr:nvGraphicFramePr>
        <xdr:cNvPr id="46016966" name="Chart 18">
          <a:extLst>
            <a:ext uri="{FF2B5EF4-FFF2-40B4-BE49-F238E27FC236}">
              <a16:creationId xmlns:a16="http://schemas.microsoft.com/office/drawing/2014/main" xmlns="" id="{00000000-0008-0000-1100-0000C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6</xdr:col>
      <xdr:colOff>133350</xdr:colOff>
      <xdr:row>85</xdr:row>
      <xdr:rowOff>47625</xdr:rowOff>
    </xdr:from>
    <xdr:to>
      <xdr:col>20</xdr:col>
      <xdr:colOff>19050</xdr:colOff>
      <xdr:row>103</xdr:row>
      <xdr:rowOff>95250</xdr:rowOff>
    </xdr:to>
    <xdr:graphicFrame macro="">
      <xdr:nvGraphicFramePr>
        <xdr:cNvPr id="46016967" name="Chart 17">
          <a:extLst>
            <a:ext uri="{FF2B5EF4-FFF2-40B4-BE49-F238E27FC236}">
              <a16:creationId xmlns:a16="http://schemas.microsoft.com/office/drawing/2014/main" xmlns="" id="{00000000-0008-0000-1100-0000C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6</xdr:col>
      <xdr:colOff>104775</xdr:colOff>
      <xdr:row>111</xdr:row>
      <xdr:rowOff>28575</xdr:rowOff>
    </xdr:from>
    <xdr:to>
      <xdr:col>20</xdr:col>
      <xdr:colOff>0</xdr:colOff>
      <xdr:row>129</xdr:row>
      <xdr:rowOff>95250</xdr:rowOff>
    </xdr:to>
    <xdr:graphicFrame macro="">
      <xdr:nvGraphicFramePr>
        <xdr:cNvPr id="46016968" name="Chart 18">
          <a:extLst>
            <a:ext uri="{FF2B5EF4-FFF2-40B4-BE49-F238E27FC236}">
              <a16:creationId xmlns:a16="http://schemas.microsoft.com/office/drawing/2014/main" xmlns="" id="{00000000-0008-0000-1100-0000C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6</xdr:col>
      <xdr:colOff>133350</xdr:colOff>
      <xdr:row>111</xdr:row>
      <xdr:rowOff>47625</xdr:rowOff>
    </xdr:from>
    <xdr:to>
      <xdr:col>20</xdr:col>
      <xdr:colOff>19050</xdr:colOff>
      <xdr:row>129</xdr:row>
      <xdr:rowOff>95250</xdr:rowOff>
    </xdr:to>
    <xdr:graphicFrame macro="">
      <xdr:nvGraphicFramePr>
        <xdr:cNvPr id="46016969" name="Chart 17">
          <a:extLst>
            <a:ext uri="{FF2B5EF4-FFF2-40B4-BE49-F238E27FC236}">
              <a16:creationId xmlns:a16="http://schemas.microsoft.com/office/drawing/2014/main" xmlns="" id="{00000000-0008-0000-1100-0000C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6</xdr:col>
      <xdr:colOff>104775</xdr:colOff>
      <xdr:row>137</xdr:row>
      <xdr:rowOff>28575</xdr:rowOff>
    </xdr:from>
    <xdr:to>
      <xdr:col>20</xdr:col>
      <xdr:colOff>0</xdr:colOff>
      <xdr:row>155</xdr:row>
      <xdr:rowOff>95250</xdr:rowOff>
    </xdr:to>
    <xdr:graphicFrame macro="">
      <xdr:nvGraphicFramePr>
        <xdr:cNvPr id="46016970" name="Chart 18">
          <a:extLst>
            <a:ext uri="{FF2B5EF4-FFF2-40B4-BE49-F238E27FC236}">
              <a16:creationId xmlns:a16="http://schemas.microsoft.com/office/drawing/2014/main" xmlns="" id="{00000000-0008-0000-1100-0000C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6</xdr:col>
      <xdr:colOff>133350</xdr:colOff>
      <xdr:row>137</xdr:row>
      <xdr:rowOff>47625</xdr:rowOff>
    </xdr:from>
    <xdr:to>
      <xdr:col>20</xdr:col>
      <xdr:colOff>19050</xdr:colOff>
      <xdr:row>155</xdr:row>
      <xdr:rowOff>95250</xdr:rowOff>
    </xdr:to>
    <xdr:graphicFrame macro="">
      <xdr:nvGraphicFramePr>
        <xdr:cNvPr id="46016971" name="Chart 17">
          <a:extLst>
            <a:ext uri="{FF2B5EF4-FFF2-40B4-BE49-F238E27FC236}">
              <a16:creationId xmlns:a16="http://schemas.microsoft.com/office/drawing/2014/main" xmlns="" id="{00000000-0008-0000-1100-0000C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6</xdr:col>
      <xdr:colOff>104775</xdr:colOff>
      <xdr:row>163</xdr:row>
      <xdr:rowOff>28575</xdr:rowOff>
    </xdr:from>
    <xdr:to>
      <xdr:col>20</xdr:col>
      <xdr:colOff>0</xdr:colOff>
      <xdr:row>181</xdr:row>
      <xdr:rowOff>95250</xdr:rowOff>
    </xdr:to>
    <xdr:graphicFrame macro="">
      <xdr:nvGraphicFramePr>
        <xdr:cNvPr id="46016972" name="Chart 18">
          <a:extLst>
            <a:ext uri="{FF2B5EF4-FFF2-40B4-BE49-F238E27FC236}">
              <a16:creationId xmlns:a16="http://schemas.microsoft.com/office/drawing/2014/main" xmlns="" id="{00000000-0008-0000-1100-0000C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6</xdr:col>
      <xdr:colOff>133350</xdr:colOff>
      <xdr:row>163</xdr:row>
      <xdr:rowOff>47625</xdr:rowOff>
    </xdr:from>
    <xdr:to>
      <xdr:col>20</xdr:col>
      <xdr:colOff>19050</xdr:colOff>
      <xdr:row>181</xdr:row>
      <xdr:rowOff>95250</xdr:rowOff>
    </xdr:to>
    <xdr:graphicFrame macro="">
      <xdr:nvGraphicFramePr>
        <xdr:cNvPr id="46016973" name="Chart 17">
          <a:extLst>
            <a:ext uri="{FF2B5EF4-FFF2-40B4-BE49-F238E27FC236}">
              <a16:creationId xmlns:a16="http://schemas.microsoft.com/office/drawing/2014/main" xmlns="" id="{00000000-0008-0000-1100-0000C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6</xdr:col>
      <xdr:colOff>104775</xdr:colOff>
      <xdr:row>189</xdr:row>
      <xdr:rowOff>28575</xdr:rowOff>
    </xdr:from>
    <xdr:to>
      <xdr:col>20</xdr:col>
      <xdr:colOff>0</xdr:colOff>
      <xdr:row>207</xdr:row>
      <xdr:rowOff>95250</xdr:rowOff>
    </xdr:to>
    <xdr:graphicFrame macro="">
      <xdr:nvGraphicFramePr>
        <xdr:cNvPr id="46016974" name="Chart 18">
          <a:extLst>
            <a:ext uri="{FF2B5EF4-FFF2-40B4-BE49-F238E27FC236}">
              <a16:creationId xmlns:a16="http://schemas.microsoft.com/office/drawing/2014/main" xmlns="" id="{00000000-0008-0000-1100-0000C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6</xdr:col>
      <xdr:colOff>133350</xdr:colOff>
      <xdr:row>189</xdr:row>
      <xdr:rowOff>47625</xdr:rowOff>
    </xdr:from>
    <xdr:to>
      <xdr:col>20</xdr:col>
      <xdr:colOff>19050</xdr:colOff>
      <xdr:row>207</xdr:row>
      <xdr:rowOff>95250</xdr:rowOff>
    </xdr:to>
    <xdr:graphicFrame macro="">
      <xdr:nvGraphicFramePr>
        <xdr:cNvPr id="46016975" name="Chart 17">
          <a:extLst>
            <a:ext uri="{FF2B5EF4-FFF2-40B4-BE49-F238E27FC236}">
              <a16:creationId xmlns:a16="http://schemas.microsoft.com/office/drawing/2014/main" xmlns="" id="{00000000-0008-0000-1100-0000C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6</xdr:col>
      <xdr:colOff>104775</xdr:colOff>
      <xdr:row>215</xdr:row>
      <xdr:rowOff>28575</xdr:rowOff>
    </xdr:from>
    <xdr:to>
      <xdr:col>20</xdr:col>
      <xdr:colOff>0</xdr:colOff>
      <xdr:row>233</xdr:row>
      <xdr:rowOff>95250</xdr:rowOff>
    </xdr:to>
    <xdr:graphicFrame macro="">
      <xdr:nvGraphicFramePr>
        <xdr:cNvPr id="46016976" name="Chart 18">
          <a:extLst>
            <a:ext uri="{FF2B5EF4-FFF2-40B4-BE49-F238E27FC236}">
              <a16:creationId xmlns:a16="http://schemas.microsoft.com/office/drawing/2014/main" xmlns="" id="{00000000-0008-0000-1100-0000D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6</xdr:col>
      <xdr:colOff>133350</xdr:colOff>
      <xdr:row>215</xdr:row>
      <xdr:rowOff>47625</xdr:rowOff>
    </xdr:from>
    <xdr:to>
      <xdr:col>20</xdr:col>
      <xdr:colOff>19050</xdr:colOff>
      <xdr:row>233</xdr:row>
      <xdr:rowOff>95250</xdr:rowOff>
    </xdr:to>
    <xdr:graphicFrame macro="">
      <xdr:nvGraphicFramePr>
        <xdr:cNvPr id="46016977" name="Chart 17">
          <a:extLst>
            <a:ext uri="{FF2B5EF4-FFF2-40B4-BE49-F238E27FC236}">
              <a16:creationId xmlns:a16="http://schemas.microsoft.com/office/drawing/2014/main" xmlns="" id="{00000000-0008-0000-1100-0000D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6</xdr:col>
      <xdr:colOff>104775</xdr:colOff>
      <xdr:row>241</xdr:row>
      <xdr:rowOff>28575</xdr:rowOff>
    </xdr:from>
    <xdr:to>
      <xdr:col>20</xdr:col>
      <xdr:colOff>0</xdr:colOff>
      <xdr:row>259</xdr:row>
      <xdr:rowOff>95250</xdr:rowOff>
    </xdr:to>
    <xdr:graphicFrame macro="">
      <xdr:nvGraphicFramePr>
        <xdr:cNvPr id="46016978" name="Chart 18">
          <a:extLst>
            <a:ext uri="{FF2B5EF4-FFF2-40B4-BE49-F238E27FC236}">
              <a16:creationId xmlns:a16="http://schemas.microsoft.com/office/drawing/2014/main" xmlns="" id="{00000000-0008-0000-1100-0000D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6</xdr:col>
      <xdr:colOff>133350</xdr:colOff>
      <xdr:row>241</xdr:row>
      <xdr:rowOff>47625</xdr:rowOff>
    </xdr:from>
    <xdr:to>
      <xdr:col>20</xdr:col>
      <xdr:colOff>19050</xdr:colOff>
      <xdr:row>259</xdr:row>
      <xdr:rowOff>95250</xdr:rowOff>
    </xdr:to>
    <xdr:graphicFrame macro="">
      <xdr:nvGraphicFramePr>
        <xdr:cNvPr id="46016979" name="Chart 17">
          <a:extLst>
            <a:ext uri="{FF2B5EF4-FFF2-40B4-BE49-F238E27FC236}">
              <a16:creationId xmlns:a16="http://schemas.microsoft.com/office/drawing/2014/main" xmlns="" id="{00000000-0008-0000-1100-0000D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6</xdr:col>
      <xdr:colOff>104775</xdr:colOff>
      <xdr:row>267</xdr:row>
      <xdr:rowOff>28575</xdr:rowOff>
    </xdr:from>
    <xdr:to>
      <xdr:col>20</xdr:col>
      <xdr:colOff>0</xdr:colOff>
      <xdr:row>285</xdr:row>
      <xdr:rowOff>95250</xdr:rowOff>
    </xdr:to>
    <xdr:graphicFrame macro="">
      <xdr:nvGraphicFramePr>
        <xdr:cNvPr id="46016980" name="Chart 18">
          <a:extLst>
            <a:ext uri="{FF2B5EF4-FFF2-40B4-BE49-F238E27FC236}">
              <a16:creationId xmlns:a16="http://schemas.microsoft.com/office/drawing/2014/main" xmlns="" id="{00000000-0008-0000-1100-0000D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6</xdr:col>
      <xdr:colOff>133350</xdr:colOff>
      <xdr:row>267</xdr:row>
      <xdr:rowOff>47625</xdr:rowOff>
    </xdr:from>
    <xdr:to>
      <xdr:col>20</xdr:col>
      <xdr:colOff>19050</xdr:colOff>
      <xdr:row>285</xdr:row>
      <xdr:rowOff>95250</xdr:rowOff>
    </xdr:to>
    <xdr:graphicFrame macro="">
      <xdr:nvGraphicFramePr>
        <xdr:cNvPr id="46016981" name="Chart 17">
          <a:extLst>
            <a:ext uri="{FF2B5EF4-FFF2-40B4-BE49-F238E27FC236}">
              <a16:creationId xmlns:a16="http://schemas.microsoft.com/office/drawing/2014/main" xmlns="" id="{00000000-0008-0000-1100-0000D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6</xdr:col>
      <xdr:colOff>104775</xdr:colOff>
      <xdr:row>293</xdr:row>
      <xdr:rowOff>28575</xdr:rowOff>
    </xdr:from>
    <xdr:to>
      <xdr:col>20</xdr:col>
      <xdr:colOff>0</xdr:colOff>
      <xdr:row>311</xdr:row>
      <xdr:rowOff>95250</xdr:rowOff>
    </xdr:to>
    <xdr:graphicFrame macro="">
      <xdr:nvGraphicFramePr>
        <xdr:cNvPr id="46016982" name="Chart 18">
          <a:extLst>
            <a:ext uri="{FF2B5EF4-FFF2-40B4-BE49-F238E27FC236}">
              <a16:creationId xmlns:a16="http://schemas.microsoft.com/office/drawing/2014/main" xmlns="" id="{00000000-0008-0000-1100-0000D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6</xdr:col>
      <xdr:colOff>133350</xdr:colOff>
      <xdr:row>293</xdr:row>
      <xdr:rowOff>47625</xdr:rowOff>
    </xdr:from>
    <xdr:to>
      <xdr:col>20</xdr:col>
      <xdr:colOff>19050</xdr:colOff>
      <xdr:row>311</xdr:row>
      <xdr:rowOff>95250</xdr:rowOff>
    </xdr:to>
    <xdr:graphicFrame macro="">
      <xdr:nvGraphicFramePr>
        <xdr:cNvPr id="46016983" name="Chart 17">
          <a:extLst>
            <a:ext uri="{FF2B5EF4-FFF2-40B4-BE49-F238E27FC236}">
              <a16:creationId xmlns:a16="http://schemas.microsoft.com/office/drawing/2014/main" xmlns="" id="{00000000-0008-0000-1100-0000D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6</xdr:col>
      <xdr:colOff>104775</xdr:colOff>
      <xdr:row>319</xdr:row>
      <xdr:rowOff>28575</xdr:rowOff>
    </xdr:from>
    <xdr:to>
      <xdr:col>20</xdr:col>
      <xdr:colOff>0</xdr:colOff>
      <xdr:row>337</xdr:row>
      <xdr:rowOff>95250</xdr:rowOff>
    </xdr:to>
    <xdr:graphicFrame macro="">
      <xdr:nvGraphicFramePr>
        <xdr:cNvPr id="46016984" name="Chart 18">
          <a:extLst>
            <a:ext uri="{FF2B5EF4-FFF2-40B4-BE49-F238E27FC236}">
              <a16:creationId xmlns:a16="http://schemas.microsoft.com/office/drawing/2014/main" xmlns="" id="{00000000-0008-0000-1100-0000D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6</xdr:col>
      <xdr:colOff>133350</xdr:colOff>
      <xdr:row>319</xdr:row>
      <xdr:rowOff>47625</xdr:rowOff>
    </xdr:from>
    <xdr:to>
      <xdr:col>20</xdr:col>
      <xdr:colOff>19050</xdr:colOff>
      <xdr:row>337</xdr:row>
      <xdr:rowOff>95250</xdr:rowOff>
    </xdr:to>
    <xdr:graphicFrame macro="">
      <xdr:nvGraphicFramePr>
        <xdr:cNvPr id="46016985" name="Chart 17">
          <a:extLst>
            <a:ext uri="{FF2B5EF4-FFF2-40B4-BE49-F238E27FC236}">
              <a16:creationId xmlns:a16="http://schemas.microsoft.com/office/drawing/2014/main" xmlns="" id="{00000000-0008-0000-1100-0000D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6</xdr:col>
      <xdr:colOff>104775</xdr:colOff>
      <xdr:row>345</xdr:row>
      <xdr:rowOff>28575</xdr:rowOff>
    </xdr:from>
    <xdr:to>
      <xdr:col>20</xdr:col>
      <xdr:colOff>0</xdr:colOff>
      <xdr:row>363</xdr:row>
      <xdr:rowOff>95250</xdr:rowOff>
    </xdr:to>
    <xdr:graphicFrame macro="">
      <xdr:nvGraphicFramePr>
        <xdr:cNvPr id="46016986" name="Chart 18">
          <a:extLst>
            <a:ext uri="{FF2B5EF4-FFF2-40B4-BE49-F238E27FC236}">
              <a16:creationId xmlns:a16="http://schemas.microsoft.com/office/drawing/2014/main" xmlns="" id="{00000000-0008-0000-1100-0000D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6</xdr:col>
      <xdr:colOff>133350</xdr:colOff>
      <xdr:row>345</xdr:row>
      <xdr:rowOff>47625</xdr:rowOff>
    </xdr:from>
    <xdr:to>
      <xdr:col>20</xdr:col>
      <xdr:colOff>19050</xdr:colOff>
      <xdr:row>363</xdr:row>
      <xdr:rowOff>95250</xdr:rowOff>
    </xdr:to>
    <xdr:graphicFrame macro="">
      <xdr:nvGraphicFramePr>
        <xdr:cNvPr id="46016987" name="Chart 17">
          <a:extLst>
            <a:ext uri="{FF2B5EF4-FFF2-40B4-BE49-F238E27FC236}">
              <a16:creationId xmlns:a16="http://schemas.microsoft.com/office/drawing/2014/main" xmlns="" id="{00000000-0008-0000-1100-0000D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6</xdr:col>
      <xdr:colOff>104775</xdr:colOff>
      <xdr:row>371</xdr:row>
      <xdr:rowOff>28575</xdr:rowOff>
    </xdr:from>
    <xdr:to>
      <xdr:col>20</xdr:col>
      <xdr:colOff>0</xdr:colOff>
      <xdr:row>389</xdr:row>
      <xdr:rowOff>95250</xdr:rowOff>
    </xdr:to>
    <xdr:graphicFrame macro="">
      <xdr:nvGraphicFramePr>
        <xdr:cNvPr id="46016988" name="Chart 18">
          <a:extLst>
            <a:ext uri="{FF2B5EF4-FFF2-40B4-BE49-F238E27FC236}">
              <a16:creationId xmlns:a16="http://schemas.microsoft.com/office/drawing/2014/main" xmlns="" id="{00000000-0008-0000-1100-0000D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6</xdr:col>
      <xdr:colOff>133350</xdr:colOff>
      <xdr:row>371</xdr:row>
      <xdr:rowOff>47625</xdr:rowOff>
    </xdr:from>
    <xdr:to>
      <xdr:col>20</xdr:col>
      <xdr:colOff>19050</xdr:colOff>
      <xdr:row>389</xdr:row>
      <xdr:rowOff>95250</xdr:rowOff>
    </xdr:to>
    <xdr:graphicFrame macro="">
      <xdr:nvGraphicFramePr>
        <xdr:cNvPr id="46016989" name="Chart 17">
          <a:extLst>
            <a:ext uri="{FF2B5EF4-FFF2-40B4-BE49-F238E27FC236}">
              <a16:creationId xmlns:a16="http://schemas.microsoft.com/office/drawing/2014/main" xmlns="" id="{00000000-0008-0000-1100-0000D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6</xdr:col>
      <xdr:colOff>104775</xdr:colOff>
      <xdr:row>397</xdr:row>
      <xdr:rowOff>28575</xdr:rowOff>
    </xdr:from>
    <xdr:to>
      <xdr:col>20</xdr:col>
      <xdr:colOff>0</xdr:colOff>
      <xdr:row>415</xdr:row>
      <xdr:rowOff>95250</xdr:rowOff>
    </xdr:to>
    <xdr:graphicFrame macro="">
      <xdr:nvGraphicFramePr>
        <xdr:cNvPr id="46016990" name="Chart 18">
          <a:extLst>
            <a:ext uri="{FF2B5EF4-FFF2-40B4-BE49-F238E27FC236}">
              <a16:creationId xmlns:a16="http://schemas.microsoft.com/office/drawing/2014/main" xmlns="" id="{00000000-0008-0000-1100-0000D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6</xdr:col>
      <xdr:colOff>133350</xdr:colOff>
      <xdr:row>397</xdr:row>
      <xdr:rowOff>47625</xdr:rowOff>
    </xdr:from>
    <xdr:to>
      <xdr:col>20</xdr:col>
      <xdr:colOff>19050</xdr:colOff>
      <xdr:row>415</xdr:row>
      <xdr:rowOff>95250</xdr:rowOff>
    </xdr:to>
    <xdr:graphicFrame macro="">
      <xdr:nvGraphicFramePr>
        <xdr:cNvPr id="46016991" name="Chart 17">
          <a:extLst>
            <a:ext uri="{FF2B5EF4-FFF2-40B4-BE49-F238E27FC236}">
              <a16:creationId xmlns:a16="http://schemas.microsoft.com/office/drawing/2014/main" xmlns="" id="{00000000-0008-0000-1100-0000D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6</xdr:col>
      <xdr:colOff>104775</xdr:colOff>
      <xdr:row>59</xdr:row>
      <xdr:rowOff>28575</xdr:rowOff>
    </xdr:from>
    <xdr:to>
      <xdr:col>20</xdr:col>
      <xdr:colOff>0</xdr:colOff>
      <xdr:row>77</xdr:row>
      <xdr:rowOff>95250</xdr:rowOff>
    </xdr:to>
    <xdr:graphicFrame macro="">
      <xdr:nvGraphicFramePr>
        <xdr:cNvPr id="46016992" name="Chart 18">
          <a:extLst>
            <a:ext uri="{FF2B5EF4-FFF2-40B4-BE49-F238E27FC236}">
              <a16:creationId xmlns:a16="http://schemas.microsoft.com/office/drawing/2014/main" xmlns="" id="{00000000-0008-0000-1100-0000E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6</xdr:col>
      <xdr:colOff>133350</xdr:colOff>
      <xdr:row>59</xdr:row>
      <xdr:rowOff>47625</xdr:rowOff>
    </xdr:from>
    <xdr:to>
      <xdr:col>20</xdr:col>
      <xdr:colOff>19050</xdr:colOff>
      <xdr:row>77</xdr:row>
      <xdr:rowOff>95250</xdr:rowOff>
    </xdr:to>
    <xdr:graphicFrame macro="">
      <xdr:nvGraphicFramePr>
        <xdr:cNvPr id="46016993" name="Chart 17">
          <a:extLst>
            <a:ext uri="{FF2B5EF4-FFF2-40B4-BE49-F238E27FC236}">
              <a16:creationId xmlns:a16="http://schemas.microsoft.com/office/drawing/2014/main" xmlns="" id="{00000000-0008-0000-1100-0000E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6</xdr:col>
      <xdr:colOff>104775</xdr:colOff>
      <xdr:row>85</xdr:row>
      <xdr:rowOff>28575</xdr:rowOff>
    </xdr:from>
    <xdr:to>
      <xdr:col>20</xdr:col>
      <xdr:colOff>0</xdr:colOff>
      <xdr:row>103</xdr:row>
      <xdr:rowOff>95250</xdr:rowOff>
    </xdr:to>
    <xdr:graphicFrame macro="">
      <xdr:nvGraphicFramePr>
        <xdr:cNvPr id="46016994" name="Chart 18">
          <a:extLst>
            <a:ext uri="{FF2B5EF4-FFF2-40B4-BE49-F238E27FC236}">
              <a16:creationId xmlns:a16="http://schemas.microsoft.com/office/drawing/2014/main" xmlns="" id="{00000000-0008-0000-1100-0000E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6</xdr:col>
      <xdr:colOff>133350</xdr:colOff>
      <xdr:row>85</xdr:row>
      <xdr:rowOff>47625</xdr:rowOff>
    </xdr:from>
    <xdr:to>
      <xdr:col>20</xdr:col>
      <xdr:colOff>19050</xdr:colOff>
      <xdr:row>103</xdr:row>
      <xdr:rowOff>95250</xdr:rowOff>
    </xdr:to>
    <xdr:graphicFrame macro="">
      <xdr:nvGraphicFramePr>
        <xdr:cNvPr id="46016995" name="Chart 17">
          <a:extLst>
            <a:ext uri="{FF2B5EF4-FFF2-40B4-BE49-F238E27FC236}">
              <a16:creationId xmlns:a16="http://schemas.microsoft.com/office/drawing/2014/main" xmlns="" id="{00000000-0008-0000-1100-0000E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6</xdr:col>
      <xdr:colOff>104775</xdr:colOff>
      <xdr:row>111</xdr:row>
      <xdr:rowOff>28575</xdr:rowOff>
    </xdr:from>
    <xdr:to>
      <xdr:col>20</xdr:col>
      <xdr:colOff>0</xdr:colOff>
      <xdr:row>129</xdr:row>
      <xdr:rowOff>95250</xdr:rowOff>
    </xdr:to>
    <xdr:graphicFrame macro="">
      <xdr:nvGraphicFramePr>
        <xdr:cNvPr id="46016996" name="Chart 18">
          <a:extLst>
            <a:ext uri="{FF2B5EF4-FFF2-40B4-BE49-F238E27FC236}">
              <a16:creationId xmlns:a16="http://schemas.microsoft.com/office/drawing/2014/main" xmlns="" id="{00000000-0008-0000-1100-0000E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6</xdr:col>
      <xdr:colOff>133350</xdr:colOff>
      <xdr:row>111</xdr:row>
      <xdr:rowOff>47625</xdr:rowOff>
    </xdr:from>
    <xdr:to>
      <xdr:col>20</xdr:col>
      <xdr:colOff>19050</xdr:colOff>
      <xdr:row>129</xdr:row>
      <xdr:rowOff>95250</xdr:rowOff>
    </xdr:to>
    <xdr:graphicFrame macro="">
      <xdr:nvGraphicFramePr>
        <xdr:cNvPr id="46016997" name="Chart 17">
          <a:extLst>
            <a:ext uri="{FF2B5EF4-FFF2-40B4-BE49-F238E27FC236}">
              <a16:creationId xmlns:a16="http://schemas.microsoft.com/office/drawing/2014/main" xmlns="" id="{00000000-0008-0000-1100-0000E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6</xdr:col>
      <xdr:colOff>104775</xdr:colOff>
      <xdr:row>137</xdr:row>
      <xdr:rowOff>28575</xdr:rowOff>
    </xdr:from>
    <xdr:to>
      <xdr:col>20</xdr:col>
      <xdr:colOff>0</xdr:colOff>
      <xdr:row>155</xdr:row>
      <xdr:rowOff>95250</xdr:rowOff>
    </xdr:to>
    <xdr:graphicFrame macro="">
      <xdr:nvGraphicFramePr>
        <xdr:cNvPr id="46016998" name="Chart 18">
          <a:extLst>
            <a:ext uri="{FF2B5EF4-FFF2-40B4-BE49-F238E27FC236}">
              <a16:creationId xmlns:a16="http://schemas.microsoft.com/office/drawing/2014/main" xmlns="" id="{00000000-0008-0000-1100-0000E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6</xdr:col>
      <xdr:colOff>133350</xdr:colOff>
      <xdr:row>137</xdr:row>
      <xdr:rowOff>47625</xdr:rowOff>
    </xdr:from>
    <xdr:to>
      <xdr:col>20</xdr:col>
      <xdr:colOff>19050</xdr:colOff>
      <xdr:row>155</xdr:row>
      <xdr:rowOff>95250</xdr:rowOff>
    </xdr:to>
    <xdr:graphicFrame macro="">
      <xdr:nvGraphicFramePr>
        <xdr:cNvPr id="46016999" name="Chart 17">
          <a:extLst>
            <a:ext uri="{FF2B5EF4-FFF2-40B4-BE49-F238E27FC236}">
              <a16:creationId xmlns:a16="http://schemas.microsoft.com/office/drawing/2014/main" xmlns="" id="{00000000-0008-0000-1100-0000E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6</xdr:col>
      <xdr:colOff>104775</xdr:colOff>
      <xdr:row>163</xdr:row>
      <xdr:rowOff>28575</xdr:rowOff>
    </xdr:from>
    <xdr:to>
      <xdr:col>20</xdr:col>
      <xdr:colOff>0</xdr:colOff>
      <xdr:row>181</xdr:row>
      <xdr:rowOff>95250</xdr:rowOff>
    </xdr:to>
    <xdr:graphicFrame macro="">
      <xdr:nvGraphicFramePr>
        <xdr:cNvPr id="46017000" name="Chart 18">
          <a:extLst>
            <a:ext uri="{FF2B5EF4-FFF2-40B4-BE49-F238E27FC236}">
              <a16:creationId xmlns:a16="http://schemas.microsoft.com/office/drawing/2014/main" xmlns="" id="{00000000-0008-0000-1100-0000E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6</xdr:col>
      <xdr:colOff>133350</xdr:colOff>
      <xdr:row>163</xdr:row>
      <xdr:rowOff>47625</xdr:rowOff>
    </xdr:from>
    <xdr:to>
      <xdr:col>20</xdr:col>
      <xdr:colOff>19050</xdr:colOff>
      <xdr:row>181</xdr:row>
      <xdr:rowOff>95250</xdr:rowOff>
    </xdr:to>
    <xdr:graphicFrame macro="">
      <xdr:nvGraphicFramePr>
        <xdr:cNvPr id="46017001" name="Chart 17">
          <a:extLst>
            <a:ext uri="{FF2B5EF4-FFF2-40B4-BE49-F238E27FC236}">
              <a16:creationId xmlns:a16="http://schemas.microsoft.com/office/drawing/2014/main" xmlns="" id="{00000000-0008-0000-1100-0000E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6</xdr:col>
      <xdr:colOff>104775</xdr:colOff>
      <xdr:row>189</xdr:row>
      <xdr:rowOff>28575</xdr:rowOff>
    </xdr:from>
    <xdr:to>
      <xdr:col>20</xdr:col>
      <xdr:colOff>0</xdr:colOff>
      <xdr:row>207</xdr:row>
      <xdr:rowOff>95250</xdr:rowOff>
    </xdr:to>
    <xdr:graphicFrame macro="">
      <xdr:nvGraphicFramePr>
        <xdr:cNvPr id="46017002" name="Chart 18">
          <a:extLst>
            <a:ext uri="{FF2B5EF4-FFF2-40B4-BE49-F238E27FC236}">
              <a16:creationId xmlns:a16="http://schemas.microsoft.com/office/drawing/2014/main" xmlns="" id="{00000000-0008-0000-1100-0000E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6</xdr:col>
      <xdr:colOff>133350</xdr:colOff>
      <xdr:row>189</xdr:row>
      <xdr:rowOff>47625</xdr:rowOff>
    </xdr:from>
    <xdr:to>
      <xdr:col>20</xdr:col>
      <xdr:colOff>19050</xdr:colOff>
      <xdr:row>207</xdr:row>
      <xdr:rowOff>95250</xdr:rowOff>
    </xdr:to>
    <xdr:graphicFrame macro="">
      <xdr:nvGraphicFramePr>
        <xdr:cNvPr id="46017003" name="Chart 17">
          <a:extLst>
            <a:ext uri="{FF2B5EF4-FFF2-40B4-BE49-F238E27FC236}">
              <a16:creationId xmlns:a16="http://schemas.microsoft.com/office/drawing/2014/main" xmlns="" id="{00000000-0008-0000-1100-0000E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6</xdr:col>
      <xdr:colOff>104775</xdr:colOff>
      <xdr:row>215</xdr:row>
      <xdr:rowOff>28575</xdr:rowOff>
    </xdr:from>
    <xdr:to>
      <xdr:col>20</xdr:col>
      <xdr:colOff>0</xdr:colOff>
      <xdr:row>233</xdr:row>
      <xdr:rowOff>95250</xdr:rowOff>
    </xdr:to>
    <xdr:graphicFrame macro="">
      <xdr:nvGraphicFramePr>
        <xdr:cNvPr id="46017004" name="Chart 18">
          <a:extLst>
            <a:ext uri="{FF2B5EF4-FFF2-40B4-BE49-F238E27FC236}">
              <a16:creationId xmlns:a16="http://schemas.microsoft.com/office/drawing/2014/main" xmlns="" id="{00000000-0008-0000-1100-0000E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6</xdr:col>
      <xdr:colOff>133350</xdr:colOff>
      <xdr:row>215</xdr:row>
      <xdr:rowOff>47625</xdr:rowOff>
    </xdr:from>
    <xdr:to>
      <xdr:col>20</xdr:col>
      <xdr:colOff>19050</xdr:colOff>
      <xdr:row>233</xdr:row>
      <xdr:rowOff>95250</xdr:rowOff>
    </xdr:to>
    <xdr:graphicFrame macro="">
      <xdr:nvGraphicFramePr>
        <xdr:cNvPr id="46017005" name="Chart 17">
          <a:extLst>
            <a:ext uri="{FF2B5EF4-FFF2-40B4-BE49-F238E27FC236}">
              <a16:creationId xmlns:a16="http://schemas.microsoft.com/office/drawing/2014/main" xmlns="" id="{00000000-0008-0000-1100-0000E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6</xdr:col>
      <xdr:colOff>104775</xdr:colOff>
      <xdr:row>241</xdr:row>
      <xdr:rowOff>28575</xdr:rowOff>
    </xdr:from>
    <xdr:to>
      <xdr:col>20</xdr:col>
      <xdr:colOff>0</xdr:colOff>
      <xdr:row>259</xdr:row>
      <xdr:rowOff>95250</xdr:rowOff>
    </xdr:to>
    <xdr:graphicFrame macro="">
      <xdr:nvGraphicFramePr>
        <xdr:cNvPr id="46017006" name="Chart 18">
          <a:extLst>
            <a:ext uri="{FF2B5EF4-FFF2-40B4-BE49-F238E27FC236}">
              <a16:creationId xmlns:a16="http://schemas.microsoft.com/office/drawing/2014/main" xmlns="" id="{00000000-0008-0000-1100-0000E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6</xdr:col>
      <xdr:colOff>133350</xdr:colOff>
      <xdr:row>241</xdr:row>
      <xdr:rowOff>47625</xdr:rowOff>
    </xdr:from>
    <xdr:to>
      <xdr:col>20</xdr:col>
      <xdr:colOff>19050</xdr:colOff>
      <xdr:row>259</xdr:row>
      <xdr:rowOff>95250</xdr:rowOff>
    </xdr:to>
    <xdr:graphicFrame macro="">
      <xdr:nvGraphicFramePr>
        <xdr:cNvPr id="46017007" name="Chart 17">
          <a:extLst>
            <a:ext uri="{FF2B5EF4-FFF2-40B4-BE49-F238E27FC236}">
              <a16:creationId xmlns:a16="http://schemas.microsoft.com/office/drawing/2014/main" xmlns="" id="{00000000-0008-0000-1100-0000E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6</xdr:col>
      <xdr:colOff>104775</xdr:colOff>
      <xdr:row>267</xdr:row>
      <xdr:rowOff>28575</xdr:rowOff>
    </xdr:from>
    <xdr:to>
      <xdr:col>20</xdr:col>
      <xdr:colOff>0</xdr:colOff>
      <xdr:row>285</xdr:row>
      <xdr:rowOff>95250</xdr:rowOff>
    </xdr:to>
    <xdr:graphicFrame macro="">
      <xdr:nvGraphicFramePr>
        <xdr:cNvPr id="46017008" name="Chart 18">
          <a:extLst>
            <a:ext uri="{FF2B5EF4-FFF2-40B4-BE49-F238E27FC236}">
              <a16:creationId xmlns:a16="http://schemas.microsoft.com/office/drawing/2014/main" xmlns="" id="{00000000-0008-0000-1100-0000F0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6</xdr:col>
      <xdr:colOff>133350</xdr:colOff>
      <xdr:row>267</xdr:row>
      <xdr:rowOff>47625</xdr:rowOff>
    </xdr:from>
    <xdr:to>
      <xdr:col>20</xdr:col>
      <xdr:colOff>19050</xdr:colOff>
      <xdr:row>285</xdr:row>
      <xdr:rowOff>95250</xdr:rowOff>
    </xdr:to>
    <xdr:graphicFrame macro="">
      <xdr:nvGraphicFramePr>
        <xdr:cNvPr id="46017009" name="Chart 17">
          <a:extLst>
            <a:ext uri="{FF2B5EF4-FFF2-40B4-BE49-F238E27FC236}">
              <a16:creationId xmlns:a16="http://schemas.microsoft.com/office/drawing/2014/main" xmlns="" id="{00000000-0008-0000-1100-0000F1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6</xdr:col>
      <xdr:colOff>104775</xdr:colOff>
      <xdr:row>293</xdr:row>
      <xdr:rowOff>28575</xdr:rowOff>
    </xdr:from>
    <xdr:to>
      <xdr:col>20</xdr:col>
      <xdr:colOff>0</xdr:colOff>
      <xdr:row>311</xdr:row>
      <xdr:rowOff>95250</xdr:rowOff>
    </xdr:to>
    <xdr:graphicFrame macro="">
      <xdr:nvGraphicFramePr>
        <xdr:cNvPr id="46017010" name="Chart 18">
          <a:extLst>
            <a:ext uri="{FF2B5EF4-FFF2-40B4-BE49-F238E27FC236}">
              <a16:creationId xmlns:a16="http://schemas.microsoft.com/office/drawing/2014/main" xmlns="" id="{00000000-0008-0000-1100-0000F2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6</xdr:col>
      <xdr:colOff>133350</xdr:colOff>
      <xdr:row>293</xdr:row>
      <xdr:rowOff>47625</xdr:rowOff>
    </xdr:from>
    <xdr:to>
      <xdr:col>20</xdr:col>
      <xdr:colOff>19050</xdr:colOff>
      <xdr:row>311</xdr:row>
      <xdr:rowOff>95250</xdr:rowOff>
    </xdr:to>
    <xdr:graphicFrame macro="">
      <xdr:nvGraphicFramePr>
        <xdr:cNvPr id="46017011" name="Chart 17">
          <a:extLst>
            <a:ext uri="{FF2B5EF4-FFF2-40B4-BE49-F238E27FC236}">
              <a16:creationId xmlns:a16="http://schemas.microsoft.com/office/drawing/2014/main" xmlns="" id="{00000000-0008-0000-1100-0000F3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6</xdr:col>
      <xdr:colOff>104775</xdr:colOff>
      <xdr:row>319</xdr:row>
      <xdr:rowOff>28575</xdr:rowOff>
    </xdr:from>
    <xdr:to>
      <xdr:col>20</xdr:col>
      <xdr:colOff>0</xdr:colOff>
      <xdr:row>337</xdr:row>
      <xdr:rowOff>95250</xdr:rowOff>
    </xdr:to>
    <xdr:graphicFrame macro="">
      <xdr:nvGraphicFramePr>
        <xdr:cNvPr id="46017012" name="Chart 18">
          <a:extLst>
            <a:ext uri="{FF2B5EF4-FFF2-40B4-BE49-F238E27FC236}">
              <a16:creationId xmlns:a16="http://schemas.microsoft.com/office/drawing/2014/main" xmlns="" id="{00000000-0008-0000-1100-0000F4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6</xdr:col>
      <xdr:colOff>133350</xdr:colOff>
      <xdr:row>319</xdr:row>
      <xdr:rowOff>47625</xdr:rowOff>
    </xdr:from>
    <xdr:to>
      <xdr:col>20</xdr:col>
      <xdr:colOff>19050</xdr:colOff>
      <xdr:row>337</xdr:row>
      <xdr:rowOff>95250</xdr:rowOff>
    </xdr:to>
    <xdr:graphicFrame macro="">
      <xdr:nvGraphicFramePr>
        <xdr:cNvPr id="46017013" name="Chart 17">
          <a:extLst>
            <a:ext uri="{FF2B5EF4-FFF2-40B4-BE49-F238E27FC236}">
              <a16:creationId xmlns:a16="http://schemas.microsoft.com/office/drawing/2014/main" xmlns="" id="{00000000-0008-0000-1100-0000F5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6</xdr:col>
      <xdr:colOff>104775</xdr:colOff>
      <xdr:row>345</xdr:row>
      <xdr:rowOff>28575</xdr:rowOff>
    </xdr:from>
    <xdr:to>
      <xdr:col>20</xdr:col>
      <xdr:colOff>0</xdr:colOff>
      <xdr:row>363</xdr:row>
      <xdr:rowOff>95250</xdr:rowOff>
    </xdr:to>
    <xdr:graphicFrame macro="">
      <xdr:nvGraphicFramePr>
        <xdr:cNvPr id="46017014" name="Chart 18">
          <a:extLst>
            <a:ext uri="{FF2B5EF4-FFF2-40B4-BE49-F238E27FC236}">
              <a16:creationId xmlns:a16="http://schemas.microsoft.com/office/drawing/2014/main" xmlns="" id="{00000000-0008-0000-1100-0000F6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6</xdr:col>
      <xdr:colOff>133350</xdr:colOff>
      <xdr:row>345</xdr:row>
      <xdr:rowOff>47625</xdr:rowOff>
    </xdr:from>
    <xdr:to>
      <xdr:col>20</xdr:col>
      <xdr:colOff>19050</xdr:colOff>
      <xdr:row>363</xdr:row>
      <xdr:rowOff>95250</xdr:rowOff>
    </xdr:to>
    <xdr:graphicFrame macro="">
      <xdr:nvGraphicFramePr>
        <xdr:cNvPr id="46017015" name="Chart 17">
          <a:extLst>
            <a:ext uri="{FF2B5EF4-FFF2-40B4-BE49-F238E27FC236}">
              <a16:creationId xmlns:a16="http://schemas.microsoft.com/office/drawing/2014/main" xmlns="" id="{00000000-0008-0000-1100-0000F7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6</xdr:col>
      <xdr:colOff>104775</xdr:colOff>
      <xdr:row>371</xdr:row>
      <xdr:rowOff>28575</xdr:rowOff>
    </xdr:from>
    <xdr:to>
      <xdr:col>20</xdr:col>
      <xdr:colOff>0</xdr:colOff>
      <xdr:row>389</xdr:row>
      <xdr:rowOff>95250</xdr:rowOff>
    </xdr:to>
    <xdr:graphicFrame macro="">
      <xdr:nvGraphicFramePr>
        <xdr:cNvPr id="46017016" name="Chart 18">
          <a:extLst>
            <a:ext uri="{FF2B5EF4-FFF2-40B4-BE49-F238E27FC236}">
              <a16:creationId xmlns:a16="http://schemas.microsoft.com/office/drawing/2014/main" xmlns="" id="{00000000-0008-0000-1100-0000F8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6</xdr:col>
      <xdr:colOff>133350</xdr:colOff>
      <xdr:row>371</xdr:row>
      <xdr:rowOff>47625</xdr:rowOff>
    </xdr:from>
    <xdr:to>
      <xdr:col>20</xdr:col>
      <xdr:colOff>19050</xdr:colOff>
      <xdr:row>389</xdr:row>
      <xdr:rowOff>95250</xdr:rowOff>
    </xdr:to>
    <xdr:graphicFrame macro="">
      <xdr:nvGraphicFramePr>
        <xdr:cNvPr id="46017017" name="Chart 17">
          <a:extLst>
            <a:ext uri="{FF2B5EF4-FFF2-40B4-BE49-F238E27FC236}">
              <a16:creationId xmlns:a16="http://schemas.microsoft.com/office/drawing/2014/main" xmlns="" id="{00000000-0008-0000-1100-0000F9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6</xdr:col>
      <xdr:colOff>104775</xdr:colOff>
      <xdr:row>397</xdr:row>
      <xdr:rowOff>28575</xdr:rowOff>
    </xdr:from>
    <xdr:to>
      <xdr:col>20</xdr:col>
      <xdr:colOff>0</xdr:colOff>
      <xdr:row>415</xdr:row>
      <xdr:rowOff>95250</xdr:rowOff>
    </xdr:to>
    <xdr:graphicFrame macro="">
      <xdr:nvGraphicFramePr>
        <xdr:cNvPr id="46017018" name="Chart 18">
          <a:extLst>
            <a:ext uri="{FF2B5EF4-FFF2-40B4-BE49-F238E27FC236}">
              <a16:creationId xmlns:a16="http://schemas.microsoft.com/office/drawing/2014/main" xmlns="" id="{00000000-0008-0000-1100-0000FA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6</xdr:col>
      <xdr:colOff>133350</xdr:colOff>
      <xdr:row>397</xdr:row>
      <xdr:rowOff>47625</xdr:rowOff>
    </xdr:from>
    <xdr:to>
      <xdr:col>20</xdr:col>
      <xdr:colOff>19050</xdr:colOff>
      <xdr:row>415</xdr:row>
      <xdr:rowOff>95250</xdr:rowOff>
    </xdr:to>
    <xdr:graphicFrame macro="">
      <xdr:nvGraphicFramePr>
        <xdr:cNvPr id="46017019" name="Chart 17">
          <a:extLst>
            <a:ext uri="{FF2B5EF4-FFF2-40B4-BE49-F238E27FC236}">
              <a16:creationId xmlns:a16="http://schemas.microsoft.com/office/drawing/2014/main" xmlns="" id="{00000000-0008-0000-1100-0000FB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6</xdr:col>
      <xdr:colOff>104775</xdr:colOff>
      <xdr:row>423</xdr:row>
      <xdr:rowOff>28575</xdr:rowOff>
    </xdr:from>
    <xdr:to>
      <xdr:col>20</xdr:col>
      <xdr:colOff>0</xdr:colOff>
      <xdr:row>441</xdr:row>
      <xdr:rowOff>95250</xdr:rowOff>
    </xdr:to>
    <xdr:graphicFrame macro="">
      <xdr:nvGraphicFramePr>
        <xdr:cNvPr id="46017020" name="Chart 18">
          <a:extLst>
            <a:ext uri="{FF2B5EF4-FFF2-40B4-BE49-F238E27FC236}">
              <a16:creationId xmlns:a16="http://schemas.microsoft.com/office/drawing/2014/main" xmlns="" id="{00000000-0008-0000-1100-0000FC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6</xdr:col>
      <xdr:colOff>133350</xdr:colOff>
      <xdr:row>423</xdr:row>
      <xdr:rowOff>47625</xdr:rowOff>
    </xdr:from>
    <xdr:to>
      <xdr:col>20</xdr:col>
      <xdr:colOff>19050</xdr:colOff>
      <xdr:row>441</xdr:row>
      <xdr:rowOff>95250</xdr:rowOff>
    </xdr:to>
    <xdr:graphicFrame macro="">
      <xdr:nvGraphicFramePr>
        <xdr:cNvPr id="46017021" name="Chart 17">
          <a:extLst>
            <a:ext uri="{FF2B5EF4-FFF2-40B4-BE49-F238E27FC236}">
              <a16:creationId xmlns:a16="http://schemas.microsoft.com/office/drawing/2014/main" xmlns="" id="{00000000-0008-0000-1100-0000FD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6</xdr:col>
      <xdr:colOff>104775</xdr:colOff>
      <xdr:row>449</xdr:row>
      <xdr:rowOff>28575</xdr:rowOff>
    </xdr:from>
    <xdr:to>
      <xdr:col>20</xdr:col>
      <xdr:colOff>0</xdr:colOff>
      <xdr:row>467</xdr:row>
      <xdr:rowOff>95250</xdr:rowOff>
    </xdr:to>
    <xdr:graphicFrame macro="">
      <xdr:nvGraphicFramePr>
        <xdr:cNvPr id="46017022" name="Chart 18">
          <a:extLst>
            <a:ext uri="{FF2B5EF4-FFF2-40B4-BE49-F238E27FC236}">
              <a16:creationId xmlns:a16="http://schemas.microsoft.com/office/drawing/2014/main" xmlns="" id="{00000000-0008-0000-1100-0000FE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6</xdr:col>
      <xdr:colOff>133350</xdr:colOff>
      <xdr:row>449</xdr:row>
      <xdr:rowOff>47625</xdr:rowOff>
    </xdr:from>
    <xdr:to>
      <xdr:col>20</xdr:col>
      <xdr:colOff>19050</xdr:colOff>
      <xdr:row>467</xdr:row>
      <xdr:rowOff>95250</xdr:rowOff>
    </xdr:to>
    <xdr:graphicFrame macro="">
      <xdr:nvGraphicFramePr>
        <xdr:cNvPr id="46017023" name="Chart 17">
          <a:extLst>
            <a:ext uri="{FF2B5EF4-FFF2-40B4-BE49-F238E27FC236}">
              <a16:creationId xmlns:a16="http://schemas.microsoft.com/office/drawing/2014/main" xmlns="" id="{00000000-0008-0000-1100-0000FF29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6</xdr:col>
      <xdr:colOff>104775</xdr:colOff>
      <xdr:row>475</xdr:row>
      <xdr:rowOff>28575</xdr:rowOff>
    </xdr:from>
    <xdr:to>
      <xdr:col>20</xdr:col>
      <xdr:colOff>0</xdr:colOff>
      <xdr:row>493</xdr:row>
      <xdr:rowOff>95250</xdr:rowOff>
    </xdr:to>
    <xdr:graphicFrame macro="">
      <xdr:nvGraphicFramePr>
        <xdr:cNvPr id="46017024" name="Chart 18">
          <a:extLst>
            <a:ext uri="{FF2B5EF4-FFF2-40B4-BE49-F238E27FC236}">
              <a16:creationId xmlns:a16="http://schemas.microsoft.com/office/drawing/2014/main" xmlns="" id="{00000000-0008-0000-1100-000000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6</xdr:col>
      <xdr:colOff>133350</xdr:colOff>
      <xdr:row>475</xdr:row>
      <xdr:rowOff>47625</xdr:rowOff>
    </xdr:from>
    <xdr:to>
      <xdr:col>20</xdr:col>
      <xdr:colOff>19050</xdr:colOff>
      <xdr:row>493</xdr:row>
      <xdr:rowOff>95250</xdr:rowOff>
    </xdr:to>
    <xdr:graphicFrame macro="">
      <xdr:nvGraphicFramePr>
        <xdr:cNvPr id="46017025" name="Chart 17">
          <a:extLst>
            <a:ext uri="{FF2B5EF4-FFF2-40B4-BE49-F238E27FC236}">
              <a16:creationId xmlns:a16="http://schemas.microsoft.com/office/drawing/2014/main" xmlns="" id="{00000000-0008-0000-1100-000001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6</xdr:col>
      <xdr:colOff>104775</xdr:colOff>
      <xdr:row>501</xdr:row>
      <xdr:rowOff>28575</xdr:rowOff>
    </xdr:from>
    <xdr:to>
      <xdr:col>20</xdr:col>
      <xdr:colOff>0</xdr:colOff>
      <xdr:row>519</xdr:row>
      <xdr:rowOff>95250</xdr:rowOff>
    </xdr:to>
    <xdr:graphicFrame macro="">
      <xdr:nvGraphicFramePr>
        <xdr:cNvPr id="46017026" name="Chart 18">
          <a:extLst>
            <a:ext uri="{FF2B5EF4-FFF2-40B4-BE49-F238E27FC236}">
              <a16:creationId xmlns:a16="http://schemas.microsoft.com/office/drawing/2014/main" xmlns="" id="{00000000-0008-0000-1100-000002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6</xdr:col>
      <xdr:colOff>133350</xdr:colOff>
      <xdr:row>501</xdr:row>
      <xdr:rowOff>47625</xdr:rowOff>
    </xdr:from>
    <xdr:to>
      <xdr:col>20</xdr:col>
      <xdr:colOff>19050</xdr:colOff>
      <xdr:row>519</xdr:row>
      <xdr:rowOff>95250</xdr:rowOff>
    </xdr:to>
    <xdr:graphicFrame macro="">
      <xdr:nvGraphicFramePr>
        <xdr:cNvPr id="46017027" name="Chart 17">
          <a:extLst>
            <a:ext uri="{FF2B5EF4-FFF2-40B4-BE49-F238E27FC236}">
              <a16:creationId xmlns:a16="http://schemas.microsoft.com/office/drawing/2014/main" xmlns="" id="{00000000-0008-0000-1100-000003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6</xdr:col>
      <xdr:colOff>104775</xdr:colOff>
      <xdr:row>527</xdr:row>
      <xdr:rowOff>28575</xdr:rowOff>
    </xdr:from>
    <xdr:to>
      <xdr:col>20</xdr:col>
      <xdr:colOff>0</xdr:colOff>
      <xdr:row>545</xdr:row>
      <xdr:rowOff>95250</xdr:rowOff>
    </xdr:to>
    <xdr:graphicFrame macro="">
      <xdr:nvGraphicFramePr>
        <xdr:cNvPr id="46017028" name="Chart 18">
          <a:extLst>
            <a:ext uri="{FF2B5EF4-FFF2-40B4-BE49-F238E27FC236}">
              <a16:creationId xmlns:a16="http://schemas.microsoft.com/office/drawing/2014/main" xmlns="" id="{00000000-0008-0000-1100-000004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6</xdr:col>
      <xdr:colOff>133350</xdr:colOff>
      <xdr:row>527</xdr:row>
      <xdr:rowOff>47625</xdr:rowOff>
    </xdr:from>
    <xdr:to>
      <xdr:col>20</xdr:col>
      <xdr:colOff>19050</xdr:colOff>
      <xdr:row>545</xdr:row>
      <xdr:rowOff>95250</xdr:rowOff>
    </xdr:to>
    <xdr:graphicFrame macro="">
      <xdr:nvGraphicFramePr>
        <xdr:cNvPr id="46017029" name="Chart 17">
          <a:extLst>
            <a:ext uri="{FF2B5EF4-FFF2-40B4-BE49-F238E27FC236}">
              <a16:creationId xmlns:a16="http://schemas.microsoft.com/office/drawing/2014/main" xmlns="" id="{00000000-0008-0000-1100-000005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6</xdr:col>
      <xdr:colOff>104775</xdr:colOff>
      <xdr:row>553</xdr:row>
      <xdr:rowOff>28575</xdr:rowOff>
    </xdr:from>
    <xdr:to>
      <xdr:col>20</xdr:col>
      <xdr:colOff>0</xdr:colOff>
      <xdr:row>571</xdr:row>
      <xdr:rowOff>95250</xdr:rowOff>
    </xdr:to>
    <xdr:graphicFrame macro="">
      <xdr:nvGraphicFramePr>
        <xdr:cNvPr id="46017030" name="Chart 18">
          <a:extLst>
            <a:ext uri="{FF2B5EF4-FFF2-40B4-BE49-F238E27FC236}">
              <a16:creationId xmlns:a16="http://schemas.microsoft.com/office/drawing/2014/main" xmlns="" id="{00000000-0008-0000-1100-000006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6</xdr:col>
      <xdr:colOff>133350</xdr:colOff>
      <xdr:row>553</xdr:row>
      <xdr:rowOff>47625</xdr:rowOff>
    </xdr:from>
    <xdr:to>
      <xdr:col>20</xdr:col>
      <xdr:colOff>19050</xdr:colOff>
      <xdr:row>571</xdr:row>
      <xdr:rowOff>95250</xdr:rowOff>
    </xdr:to>
    <xdr:graphicFrame macro="">
      <xdr:nvGraphicFramePr>
        <xdr:cNvPr id="46017031" name="Chart 17">
          <a:extLst>
            <a:ext uri="{FF2B5EF4-FFF2-40B4-BE49-F238E27FC236}">
              <a16:creationId xmlns:a16="http://schemas.microsoft.com/office/drawing/2014/main" xmlns="" id="{00000000-0008-0000-1100-000007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6</xdr:col>
      <xdr:colOff>104775</xdr:colOff>
      <xdr:row>579</xdr:row>
      <xdr:rowOff>28575</xdr:rowOff>
    </xdr:from>
    <xdr:to>
      <xdr:col>20</xdr:col>
      <xdr:colOff>0</xdr:colOff>
      <xdr:row>597</xdr:row>
      <xdr:rowOff>95250</xdr:rowOff>
    </xdr:to>
    <xdr:graphicFrame macro="">
      <xdr:nvGraphicFramePr>
        <xdr:cNvPr id="46017032" name="Chart 18">
          <a:extLst>
            <a:ext uri="{FF2B5EF4-FFF2-40B4-BE49-F238E27FC236}">
              <a16:creationId xmlns:a16="http://schemas.microsoft.com/office/drawing/2014/main" xmlns="" id="{00000000-0008-0000-1100-000008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6</xdr:col>
      <xdr:colOff>133350</xdr:colOff>
      <xdr:row>579</xdr:row>
      <xdr:rowOff>47625</xdr:rowOff>
    </xdr:from>
    <xdr:to>
      <xdr:col>20</xdr:col>
      <xdr:colOff>19050</xdr:colOff>
      <xdr:row>597</xdr:row>
      <xdr:rowOff>95250</xdr:rowOff>
    </xdr:to>
    <xdr:graphicFrame macro="">
      <xdr:nvGraphicFramePr>
        <xdr:cNvPr id="46017033" name="Chart 17">
          <a:extLst>
            <a:ext uri="{FF2B5EF4-FFF2-40B4-BE49-F238E27FC236}">
              <a16:creationId xmlns:a16="http://schemas.microsoft.com/office/drawing/2014/main" xmlns="" id="{00000000-0008-0000-1100-000009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6</xdr:col>
      <xdr:colOff>104775</xdr:colOff>
      <xdr:row>605</xdr:row>
      <xdr:rowOff>28575</xdr:rowOff>
    </xdr:from>
    <xdr:to>
      <xdr:col>20</xdr:col>
      <xdr:colOff>0</xdr:colOff>
      <xdr:row>623</xdr:row>
      <xdr:rowOff>95250</xdr:rowOff>
    </xdr:to>
    <xdr:graphicFrame macro="">
      <xdr:nvGraphicFramePr>
        <xdr:cNvPr id="46017034" name="Chart 18">
          <a:extLst>
            <a:ext uri="{FF2B5EF4-FFF2-40B4-BE49-F238E27FC236}">
              <a16:creationId xmlns:a16="http://schemas.microsoft.com/office/drawing/2014/main" xmlns="" id="{00000000-0008-0000-1100-00000A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6</xdr:col>
      <xdr:colOff>133350</xdr:colOff>
      <xdr:row>605</xdr:row>
      <xdr:rowOff>47625</xdr:rowOff>
    </xdr:from>
    <xdr:to>
      <xdr:col>20</xdr:col>
      <xdr:colOff>19050</xdr:colOff>
      <xdr:row>623</xdr:row>
      <xdr:rowOff>95250</xdr:rowOff>
    </xdr:to>
    <xdr:graphicFrame macro="">
      <xdr:nvGraphicFramePr>
        <xdr:cNvPr id="46017035" name="Chart 17">
          <a:extLst>
            <a:ext uri="{FF2B5EF4-FFF2-40B4-BE49-F238E27FC236}">
              <a16:creationId xmlns:a16="http://schemas.microsoft.com/office/drawing/2014/main" xmlns="" id="{00000000-0008-0000-1100-00000B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6</xdr:col>
      <xdr:colOff>104775</xdr:colOff>
      <xdr:row>631</xdr:row>
      <xdr:rowOff>28575</xdr:rowOff>
    </xdr:from>
    <xdr:to>
      <xdr:col>20</xdr:col>
      <xdr:colOff>0</xdr:colOff>
      <xdr:row>649</xdr:row>
      <xdr:rowOff>95250</xdr:rowOff>
    </xdr:to>
    <xdr:graphicFrame macro="">
      <xdr:nvGraphicFramePr>
        <xdr:cNvPr id="46017036" name="Chart 18">
          <a:extLst>
            <a:ext uri="{FF2B5EF4-FFF2-40B4-BE49-F238E27FC236}">
              <a16:creationId xmlns:a16="http://schemas.microsoft.com/office/drawing/2014/main" xmlns="" id="{00000000-0008-0000-1100-00000C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6</xdr:col>
      <xdr:colOff>133350</xdr:colOff>
      <xdr:row>631</xdr:row>
      <xdr:rowOff>47625</xdr:rowOff>
    </xdr:from>
    <xdr:to>
      <xdr:col>20</xdr:col>
      <xdr:colOff>19050</xdr:colOff>
      <xdr:row>649</xdr:row>
      <xdr:rowOff>95250</xdr:rowOff>
    </xdr:to>
    <xdr:graphicFrame macro="">
      <xdr:nvGraphicFramePr>
        <xdr:cNvPr id="46017037" name="Chart 17">
          <a:extLst>
            <a:ext uri="{FF2B5EF4-FFF2-40B4-BE49-F238E27FC236}">
              <a16:creationId xmlns:a16="http://schemas.microsoft.com/office/drawing/2014/main" xmlns="" id="{00000000-0008-0000-1100-00000D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6</xdr:col>
      <xdr:colOff>104775</xdr:colOff>
      <xdr:row>657</xdr:row>
      <xdr:rowOff>28575</xdr:rowOff>
    </xdr:from>
    <xdr:to>
      <xdr:col>20</xdr:col>
      <xdr:colOff>0</xdr:colOff>
      <xdr:row>675</xdr:row>
      <xdr:rowOff>95250</xdr:rowOff>
    </xdr:to>
    <xdr:graphicFrame macro="">
      <xdr:nvGraphicFramePr>
        <xdr:cNvPr id="46017038" name="Chart 18">
          <a:extLst>
            <a:ext uri="{FF2B5EF4-FFF2-40B4-BE49-F238E27FC236}">
              <a16:creationId xmlns:a16="http://schemas.microsoft.com/office/drawing/2014/main" xmlns="" id="{00000000-0008-0000-1100-00000E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6</xdr:col>
      <xdr:colOff>133350</xdr:colOff>
      <xdr:row>657</xdr:row>
      <xdr:rowOff>47625</xdr:rowOff>
    </xdr:from>
    <xdr:to>
      <xdr:col>20</xdr:col>
      <xdr:colOff>19050</xdr:colOff>
      <xdr:row>675</xdr:row>
      <xdr:rowOff>95250</xdr:rowOff>
    </xdr:to>
    <xdr:graphicFrame macro="">
      <xdr:nvGraphicFramePr>
        <xdr:cNvPr id="46017039" name="Chart 17">
          <a:extLst>
            <a:ext uri="{FF2B5EF4-FFF2-40B4-BE49-F238E27FC236}">
              <a16:creationId xmlns:a16="http://schemas.microsoft.com/office/drawing/2014/main" xmlns="" id="{00000000-0008-0000-1100-00000F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6</xdr:col>
      <xdr:colOff>104775</xdr:colOff>
      <xdr:row>683</xdr:row>
      <xdr:rowOff>28575</xdr:rowOff>
    </xdr:from>
    <xdr:to>
      <xdr:col>20</xdr:col>
      <xdr:colOff>0</xdr:colOff>
      <xdr:row>701</xdr:row>
      <xdr:rowOff>95250</xdr:rowOff>
    </xdr:to>
    <xdr:graphicFrame macro="">
      <xdr:nvGraphicFramePr>
        <xdr:cNvPr id="46017040" name="Chart 18">
          <a:extLst>
            <a:ext uri="{FF2B5EF4-FFF2-40B4-BE49-F238E27FC236}">
              <a16:creationId xmlns:a16="http://schemas.microsoft.com/office/drawing/2014/main" xmlns="" id="{00000000-0008-0000-1100-000010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6</xdr:col>
      <xdr:colOff>133350</xdr:colOff>
      <xdr:row>683</xdr:row>
      <xdr:rowOff>47625</xdr:rowOff>
    </xdr:from>
    <xdr:to>
      <xdr:col>20</xdr:col>
      <xdr:colOff>19050</xdr:colOff>
      <xdr:row>701</xdr:row>
      <xdr:rowOff>95250</xdr:rowOff>
    </xdr:to>
    <xdr:graphicFrame macro="">
      <xdr:nvGraphicFramePr>
        <xdr:cNvPr id="46017041" name="Chart 17">
          <a:extLst>
            <a:ext uri="{FF2B5EF4-FFF2-40B4-BE49-F238E27FC236}">
              <a16:creationId xmlns:a16="http://schemas.microsoft.com/office/drawing/2014/main" xmlns="" id="{00000000-0008-0000-1100-000011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6</xdr:col>
      <xdr:colOff>104775</xdr:colOff>
      <xdr:row>709</xdr:row>
      <xdr:rowOff>28575</xdr:rowOff>
    </xdr:from>
    <xdr:to>
      <xdr:col>20</xdr:col>
      <xdr:colOff>0</xdr:colOff>
      <xdr:row>727</xdr:row>
      <xdr:rowOff>95250</xdr:rowOff>
    </xdr:to>
    <xdr:graphicFrame macro="">
      <xdr:nvGraphicFramePr>
        <xdr:cNvPr id="46017042" name="Chart 18">
          <a:extLst>
            <a:ext uri="{FF2B5EF4-FFF2-40B4-BE49-F238E27FC236}">
              <a16:creationId xmlns:a16="http://schemas.microsoft.com/office/drawing/2014/main" xmlns="" id="{00000000-0008-0000-1100-000012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6</xdr:col>
      <xdr:colOff>133350</xdr:colOff>
      <xdr:row>709</xdr:row>
      <xdr:rowOff>47625</xdr:rowOff>
    </xdr:from>
    <xdr:to>
      <xdr:col>20</xdr:col>
      <xdr:colOff>19050</xdr:colOff>
      <xdr:row>727</xdr:row>
      <xdr:rowOff>95250</xdr:rowOff>
    </xdr:to>
    <xdr:graphicFrame macro="">
      <xdr:nvGraphicFramePr>
        <xdr:cNvPr id="46017043" name="Chart 17">
          <a:extLst>
            <a:ext uri="{FF2B5EF4-FFF2-40B4-BE49-F238E27FC236}">
              <a16:creationId xmlns:a16="http://schemas.microsoft.com/office/drawing/2014/main" xmlns="" id="{00000000-0008-0000-1100-000013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6</xdr:col>
      <xdr:colOff>104775</xdr:colOff>
      <xdr:row>735</xdr:row>
      <xdr:rowOff>28575</xdr:rowOff>
    </xdr:from>
    <xdr:to>
      <xdr:col>20</xdr:col>
      <xdr:colOff>0</xdr:colOff>
      <xdr:row>753</xdr:row>
      <xdr:rowOff>95250</xdr:rowOff>
    </xdr:to>
    <xdr:graphicFrame macro="">
      <xdr:nvGraphicFramePr>
        <xdr:cNvPr id="46017044" name="Chart 18">
          <a:extLst>
            <a:ext uri="{FF2B5EF4-FFF2-40B4-BE49-F238E27FC236}">
              <a16:creationId xmlns:a16="http://schemas.microsoft.com/office/drawing/2014/main" xmlns="" id="{00000000-0008-0000-1100-000014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6</xdr:col>
      <xdr:colOff>133350</xdr:colOff>
      <xdr:row>735</xdr:row>
      <xdr:rowOff>47625</xdr:rowOff>
    </xdr:from>
    <xdr:to>
      <xdr:col>20</xdr:col>
      <xdr:colOff>19050</xdr:colOff>
      <xdr:row>753</xdr:row>
      <xdr:rowOff>95250</xdr:rowOff>
    </xdr:to>
    <xdr:graphicFrame macro="">
      <xdr:nvGraphicFramePr>
        <xdr:cNvPr id="46017045" name="Chart 17">
          <a:extLst>
            <a:ext uri="{FF2B5EF4-FFF2-40B4-BE49-F238E27FC236}">
              <a16:creationId xmlns:a16="http://schemas.microsoft.com/office/drawing/2014/main" xmlns="" id="{00000000-0008-0000-1100-000015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6</xdr:col>
      <xdr:colOff>104775</xdr:colOff>
      <xdr:row>762</xdr:row>
      <xdr:rowOff>28575</xdr:rowOff>
    </xdr:from>
    <xdr:to>
      <xdr:col>20</xdr:col>
      <xdr:colOff>0</xdr:colOff>
      <xdr:row>780</xdr:row>
      <xdr:rowOff>95250</xdr:rowOff>
    </xdr:to>
    <xdr:graphicFrame macro="">
      <xdr:nvGraphicFramePr>
        <xdr:cNvPr id="46017046" name="Chart 18">
          <a:extLst>
            <a:ext uri="{FF2B5EF4-FFF2-40B4-BE49-F238E27FC236}">
              <a16:creationId xmlns:a16="http://schemas.microsoft.com/office/drawing/2014/main" xmlns="" id="{00000000-0008-0000-1100-000016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6</xdr:col>
      <xdr:colOff>133350</xdr:colOff>
      <xdr:row>762</xdr:row>
      <xdr:rowOff>47625</xdr:rowOff>
    </xdr:from>
    <xdr:to>
      <xdr:col>20</xdr:col>
      <xdr:colOff>19050</xdr:colOff>
      <xdr:row>780</xdr:row>
      <xdr:rowOff>95250</xdr:rowOff>
    </xdr:to>
    <xdr:graphicFrame macro="">
      <xdr:nvGraphicFramePr>
        <xdr:cNvPr id="46017047" name="Chart 17">
          <a:extLst>
            <a:ext uri="{FF2B5EF4-FFF2-40B4-BE49-F238E27FC236}">
              <a16:creationId xmlns:a16="http://schemas.microsoft.com/office/drawing/2014/main" xmlns="" id="{00000000-0008-0000-1100-000017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6</xdr:col>
      <xdr:colOff>104775</xdr:colOff>
      <xdr:row>788</xdr:row>
      <xdr:rowOff>28575</xdr:rowOff>
    </xdr:from>
    <xdr:to>
      <xdr:col>20</xdr:col>
      <xdr:colOff>0</xdr:colOff>
      <xdr:row>806</xdr:row>
      <xdr:rowOff>95250</xdr:rowOff>
    </xdr:to>
    <xdr:graphicFrame macro="">
      <xdr:nvGraphicFramePr>
        <xdr:cNvPr id="46017048" name="Chart 18">
          <a:extLst>
            <a:ext uri="{FF2B5EF4-FFF2-40B4-BE49-F238E27FC236}">
              <a16:creationId xmlns:a16="http://schemas.microsoft.com/office/drawing/2014/main" xmlns="" id="{00000000-0008-0000-1100-000018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6</xdr:col>
      <xdr:colOff>133350</xdr:colOff>
      <xdr:row>788</xdr:row>
      <xdr:rowOff>47625</xdr:rowOff>
    </xdr:from>
    <xdr:to>
      <xdr:col>20</xdr:col>
      <xdr:colOff>19050</xdr:colOff>
      <xdr:row>806</xdr:row>
      <xdr:rowOff>95250</xdr:rowOff>
    </xdr:to>
    <xdr:graphicFrame macro="">
      <xdr:nvGraphicFramePr>
        <xdr:cNvPr id="46017049" name="Chart 17">
          <a:extLst>
            <a:ext uri="{FF2B5EF4-FFF2-40B4-BE49-F238E27FC236}">
              <a16:creationId xmlns:a16="http://schemas.microsoft.com/office/drawing/2014/main" xmlns="" id="{00000000-0008-0000-1100-000019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6</xdr:col>
      <xdr:colOff>104775</xdr:colOff>
      <xdr:row>814</xdr:row>
      <xdr:rowOff>28575</xdr:rowOff>
    </xdr:from>
    <xdr:to>
      <xdr:col>20</xdr:col>
      <xdr:colOff>0</xdr:colOff>
      <xdr:row>832</xdr:row>
      <xdr:rowOff>95250</xdr:rowOff>
    </xdr:to>
    <xdr:graphicFrame macro="">
      <xdr:nvGraphicFramePr>
        <xdr:cNvPr id="46017050" name="Chart 18">
          <a:extLst>
            <a:ext uri="{FF2B5EF4-FFF2-40B4-BE49-F238E27FC236}">
              <a16:creationId xmlns:a16="http://schemas.microsoft.com/office/drawing/2014/main" xmlns="" id="{00000000-0008-0000-1100-00001A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6</xdr:col>
      <xdr:colOff>133350</xdr:colOff>
      <xdr:row>814</xdr:row>
      <xdr:rowOff>47625</xdr:rowOff>
    </xdr:from>
    <xdr:to>
      <xdr:col>20</xdr:col>
      <xdr:colOff>19050</xdr:colOff>
      <xdr:row>832</xdr:row>
      <xdr:rowOff>95250</xdr:rowOff>
    </xdr:to>
    <xdr:graphicFrame macro="">
      <xdr:nvGraphicFramePr>
        <xdr:cNvPr id="46017051" name="Chart 17">
          <a:extLst>
            <a:ext uri="{FF2B5EF4-FFF2-40B4-BE49-F238E27FC236}">
              <a16:creationId xmlns:a16="http://schemas.microsoft.com/office/drawing/2014/main" xmlns="" id="{00000000-0008-0000-1100-00001B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6</xdr:col>
      <xdr:colOff>104775</xdr:colOff>
      <xdr:row>840</xdr:row>
      <xdr:rowOff>28575</xdr:rowOff>
    </xdr:from>
    <xdr:to>
      <xdr:col>20</xdr:col>
      <xdr:colOff>0</xdr:colOff>
      <xdr:row>858</xdr:row>
      <xdr:rowOff>95250</xdr:rowOff>
    </xdr:to>
    <xdr:graphicFrame macro="">
      <xdr:nvGraphicFramePr>
        <xdr:cNvPr id="46017052" name="Chart 18">
          <a:extLst>
            <a:ext uri="{FF2B5EF4-FFF2-40B4-BE49-F238E27FC236}">
              <a16:creationId xmlns:a16="http://schemas.microsoft.com/office/drawing/2014/main" xmlns="" id="{00000000-0008-0000-1100-00001C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6</xdr:col>
      <xdr:colOff>133350</xdr:colOff>
      <xdr:row>840</xdr:row>
      <xdr:rowOff>47625</xdr:rowOff>
    </xdr:from>
    <xdr:to>
      <xdr:col>20</xdr:col>
      <xdr:colOff>19050</xdr:colOff>
      <xdr:row>858</xdr:row>
      <xdr:rowOff>95250</xdr:rowOff>
    </xdr:to>
    <xdr:graphicFrame macro="">
      <xdr:nvGraphicFramePr>
        <xdr:cNvPr id="46017053" name="Chart 17">
          <a:extLst>
            <a:ext uri="{FF2B5EF4-FFF2-40B4-BE49-F238E27FC236}">
              <a16:creationId xmlns:a16="http://schemas.microsoft.com/office/drawing/2014/main" xmlns="" id="{00000000-0008-0000-1100-00001D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6</xdr:col>
      <xdr:colOff>104775</xdr:colOff>
      <xdr:row>866</xdr:row>
      <xdr:rowOff>28575</xdr:rowOff>
    </xdr:from>
    <xdr:to>
      <xdr:col>20</xdr:col>
      <xdr:colOff>0</xdr:colOff>
      <xdr:row>884</xdr:row>
      <xdr:rowOff>95250</xdr:rowOff>
    </xdr:to>
    <xdr:graphicFrame macro="">
      <xdr:nvGraphicFramePr>
        <xdr:cNvPr id="46017054" name="Chart 18">
          <a:extLst>
            <a:ext uri="{FF2B5EF4-FFF2-40B4-BE49-F238E27FC236}">
              <a16:creationId xmlns:a16="http://schemas.microsoft.com/office/drawing/2014/main" xmlns="" id="{00000000-0008-0000-1100-00001E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6</xdr:col>
      <xdr:colOff>133350</xdr:colOff>
      <xdr:row>866</xdr:row>
      <xdr:rowOff>47625</xdr:rowOff>
    </xdr:from>
    <xdr:to>
      <xdr:col>20</xdr:col>
      <xdr:colOff>19050</xdr:colOff>
      <xdr:row>884</xdr:row>
      <xdr:rowOff>95250</xdr:rowOff>
    </xdr:to>
    <xdr:graphicFrame macro="">
      <xdr:nvGraphicFramePr>
        <xdr:cNvPr id="46017055" name="Chart 17">
          <a:extLst>
            <a:ext uri="{FF2B5EF4-FFF2-40B4-BE49-F238E27FC236}">
              <a16:creationId xmlns:a16="http://schemas.microsoft.com/office/drawing/2014/main" xmlns="" id="{00000000-0008-0000-1100-00001F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6</xdr:col>
      <xdr:colOff>104775</xdr:colOff>
      <xdr:row>892</xdr:row>
      <xdr:rowOff>28575</xdr:rowOff>
    </xdr:from>
    <xdr:to>
      <xdr:col>20</xdr:col>
      <xdr:colOff>0</xdr:colOff>
      <xdr:row>910</xdr:row>
      <xdr:rowOff>95250</xdr:rowOff>
    </xdr:to>
    <xdr:graphicFrame macro="">
      <xdr:nvGraphicFramePr>
        <xdr:cNvPr id="46017056" name="Chart 18">
          <a:extLst>
            <a:ext uri="{FF2B5EF4-FFF2-40B4-BE49-F238E27FC236}">
              <a16:creationId xmlns:a16="http://schemas.microsoft.com/office/drawing/2014/main" xmlns="" id="{00000000-0008-0000-1100-000020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6</xdr:col>
      <xdr:colOff>133350</xdr:colOff>
      <xdr:row>892</xdr:row>
      <xdr:rowOff>47625</xdr:rowOff>
    </xdr:from>
    <xdr:to>
      <xdr:col>20</xdr:col>
      <xdr:colOff>19050</xdr:colOff>
      <xdr:row>910</xdr:row>
      <xdr:rowOff>95250</xdr:rowOff>
    </xdr:to>
    <xdr:graphicFrame macro="">
      <xdr:nvGraphicFramePr>
        <xdr:cNvPr id="46017057" name="Chart 17">
          <a:extLst>
            <a:ext uri="{FF2B5EF4-FFF2-40B4-BE49-F238E27FC236}">
              <a16:creationId xmlns:a16="http://schemas.microsoft.com/office/drawing/2014/main" xmlns="" id="{00000000-0008-0000-1100-0000212A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38100</xdr:rowOff>
    </xdr:from>
    <xdr:to>
      <xdr:col>19</xdr:col>
      <xdr:colOff>323850</xdr:colOff>
      <xdr:row>61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13</xdr:row>
      <xdr:rowOff>66675</xdr:rowOff>
    </xdr:from>
    <xdr:to>
      <xdr:col>18</xdr:col>
      <xdr:colOff>171450</xdr:colOff>
      <xdr:row>21</xdr:row>
      <xdr:rowOff>1095375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9</xdr:row>
      <xdr:rowOff>190500</xdr:rowOff>
    </xdr:from>
    <xdr:to>
      <xdr:col>14</xdr:col>
      <xdr:colOff>219075</xdr:colOff>
      <xdr:row>22</xdr:row>
      <xdr:rowOff>171450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95250</xdr:rowOff>
    </xdr:from>
    <xdr:to>
      <xdr:col>15</xdr:col>
      <xdr:colOff>523875</xdr:colOff>
      <xdr:row>55</xdr:row>
      <xdr:rowOff>95250</xdr:rowOff>
    </xdr:to>
    <xdr:graphicFrame macro="">
      <xdr:nvGraphicFramePr>
        <xdr:cNvPr id="3" name="Диаграмма 4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47625</xdr:rowOff>
    </xdr:from>
    <xdr:to>
      <xdr:col>20</xdr:col>
      <xdr:colOff>19050</xdr:colOff>
      <xdr:row>25</xdr:row>
      <xdr:rowOff>95250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33</xdr:row>
      <xdr:rowOff>28575</xdr:rowOff>
    </xdr:from>
    <xdr:to>
      <xdr:col>20</xdr:col>
      <xdr:colOff>0</xdr:colOff>
      <xdr:row>51</xdr:row>
      <xdr:rowOff>95250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59</xdr:row>
      <xdr:rowOff>76200</xdr:rowOff>
    </xdr:from>
    <xdr:to>
      <xdr:col>20</xdr:col>
      <xdr:colOff>9525</xdr:colOff>
      <xdr:row>77</xdr:row>
      <xdr:rowOff>114300</xdr:rowOff>
    </xdr:to>
    <xdr:graphicFrame macro="">
      <xdr:nvGraphicFramePr>
        <xdr:cNvPr id="4" name="Chart 19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104775</xdr:colOff>
      <xdr:row>85</xdr:row>
      <xdr:rowOff>28575</xdr:rowOff>
    </xdr:from>
    <xdr:to>
      <xdr:col>20</xdr:col>
      <xdr:colOff>0</xdr:colOff>
      <xdr:row>103</xdr:row>
      <xdr:rowOff>76200</xdr:rowOff>
    </xdr:to>
    <xdr:graphicFrame macro="">
      <xdr:nvGraphicFramePr>
        <xdr:cNvPr id="5" name="Chart 20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104775</xdr:colOff>
      <xdr:row>111</xdr:row>
      <xdr:rowOff>28575</xdr:rowOff>
    </xdr:from>
    <xdr:to>
      <xdr:col>20</xdr:col>
      <xdr:colOff>0</xdr:colOff>
      <xdr:row>129</xdr:row>
      <xdr:rowOff>66675</xdr:rowOff>
    </xdr:to>
    <xdr:graphicFrame macro="">
      <xdr:nvGraphicFramePr>
        <xdr:cNvPr id="6" name="Chart 21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137</xdr:row>
      <xdr:rowOff>28575</xdr:rowOff>
    </xdr:from>
    <xdr:to>
      <xdr:col>20</xdr:col>
      <xdr:colOff>0</xdr:colOff>
      <xdr:row>155</xdr:row>
      <xdr:rowOff>66675</xdr:rowOff>
    </xdr:to>
    <xdr:graphicFrame macro="">
      <xdr:nvGraphicFramePr>
        <xdr:cNvPr id="7" name="Chart 22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104775</xdr:colOff>
      <xdr:row>163</xdr:row>
      <xdr:rowOff>28575</xdr:rowOff>
    </xdr:from>
    <xdr:to>
      <xdr:col>20</xdr:col>
      <xdr:colOff>0</xdr:colOff>
      <xdr:row>181</xdr:row>
      <xdr:rowOff>95250</xdr:rowOff>
    </xdr:to>
    <xdr:graphicFrame macro="">
      <xdr:nvGraphicFramePr>
        <xdr:cNvPr id="8" name="Chart 23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189</xdr:row>
      <xdr:rowOff>28575</xdr:rowOff>
    </xdr:from>
    <xdr:to>
      <xdr:col>20</xdr:col>
      <xdr:colOff>0</xdr:colOff>
      <xdr:row>207</xdr:row>
      <xdr:rowOff>66675</xdr:rowOff>
    </xdr:to>
    <xdr:graphicFrame macro="">
      <xdr:nvGraphicFramePr>
        <xdr:cNvPr id="9" name="Chart 24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104775</xdr:colOff>
      <xdr:row>215</xdr:row>
      <xdr:rowOff>28575</xdr:rowOff>
    </xdr:from>
    <xdr:to>
      <xdr:col>20</xdr:col>
      <xdr:colOff>0</xdr:colOff>
      <xdr:row>233</xdr:row>
      <xdr:rowOff>95250</xdr:rowOff>
    </xdr:to>
    <xdr:graphicFrame macro="">
      <xdr:nvGraphicFramePr>
        <xdr:cNvPr id="10" name="Chart 25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104775</xdr:colOff>
      <xdr:row>241</xdr:row>
      <xdr:rowOff>28575</xdr:rowOff>
    </xdr:from>
    <xdr:to>
      <xdr:col>20</xdr:col>
      <xdr:colOff>0</xdr:colOff>
      <xdr:row>259</xdr:row>
      <xdr:rowOff>66675</xdr:rowOff>
    </xdr:to>
    <xdr:graphicFrame macro="">
      <xdr:nvGraphicFramePr>
        <xdr:cNvPr id="11" name="Chart 26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104775</xdr:colOff>
      <xdr:row>267</xdr:row>
      <xdr:rowOff>28575</xdr:rowOff>
    </xdr:from>
    <xdr:to>
      <xdr:col>20</xdr:col>
      <xdr:colOff>0</xdr:colOff>
      <xdr:row>285</xdr:row>
      <xdr:rowOff>114300</xdr:rowOff>
    </xdr:to>
    <xdr:graphicFrame macro="">
      <xdr:nvGraphicFramePr>
        <xdr:cNvPr id="12" name="Chart 27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104775</xdr:colOff>
      <xdr:row>293</xdr:row>
      <xdr:rowOff>28575</xdr:rowOff>
    </xdr:from>
    <xdr:to>
      <xdr:col>20</xdr:col>
      <xdr:colOff>0</xdr:colOff>
      <xdr:row>311</xdr:row>
      <xdr:rowOff>95250</xdr:rowOff>
    </xdr:to>
    <xdr:graphicFrame macro="">
      <xdr:nvGraphicFramePr>
        <xdr:cNvPr id="13" name="Chart 28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104775</xdr:colOff>
      <xdr:row>319</xdr:row>
      <xdr:rowOff>28575</xdr:rowOff>
    </xdr:from>
    <xdr:to>
      <xdr:col>20</xdr:col>
      <xdr:colOff>0</xdr:colOff>
      <xdr:row>337</xdr:row>
      <xdr:rowOff>66675</xdr:rowOff>
    </xdr:to>
    <xdr:graphicFrame macro="">
      <xdr:nvGraphicFramePr>
        <xdr:cNvPr id="14" name="Chart 29">
          <a:extLst>
            <a:ext uri="{FF2B5EF4-FFF2-40B4-BE49-F238E27FC236}">
              <a16:creationId xmlns:a16="http://schemas.microsoft.com/office/drawing/2014/main" xmlns="" id="{00000000-0008-0000-1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104775</xdr:colOff>
      <xdr:row>345</xdr:row>
      <xdr:rowOff>28575</xdr:rowOff>
    </xdr:from>
    <xdr:to>
      <xdr:col>20</xdr:col>
      <xdr:colOff>0</xdr:colOff>
      <xdr:row>363</xdr:row>
      <xdr:rowOff>95250</xdr:rowOff>
    </xdr:to>
    <xdr:graphicFrame macro="">
      <xdr:nvGraphicFramePr>
        <xdr:cNvPr id="15" name="Chart 30">
          <a:extLst>
            <a:ext uri="{FF2B5EF4-FFF2-40B4-BE49-F238E27FC236}">
              <a16:creationId xmlns:a16="http://schemas.microsoft.com/office/drawing/2014/main" xmlns="" id="{00000000-0008-0000-1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104775</xdr:colOff>
      <xdr:row>371</xdr:row>
      <xdr:rowOff>28575</xdr:rowOff>
    </xdr:from>
    <xdr:to>
      <xdr:col>20</xdr:col>
      <xdr:colOff>0</xdr:colOff>
      <xdr:row>389</xdr:row>
      <xdr:rowOff>123825</xdr:rowOff>
    </xdr:to>
    <xdr:graphicFrame macro="">
      <xdr:nvGraphicFramePr>
        <xdr:cNvPr id="16" name="Chart 31">
          <a:extLst>
            <a:ext uri="{FF2B5EF4-FFF2-40B4-BE49-F238E27FC236}">
              <a16:creationId xmlns:a16="http://schemas.microsoft.com/office/drawing/2014/main" xmlns="" id="{00000000-0008-0000-1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104775</xdr:colOff>
      <xdr:row>397</xdr:row>
      <xdr:rowOff>28575</xdr:rowOff>
    </xdr:from>
    <xdr:to>
      <xdr:col>20</xdr:col>
      <xdr:colOff>0</xdr:colOff>
      <xdr:row>415</xdr:row>
      <xdr:rowOff>66675</xdr:rowOff>
    </xdr:to>
    <xdr:graphicFrame macro="">
      <xdr:nvGraphicFramePr>
        <xdr:cNvPr id="17" name="Chart 32">
          <a:extLst>
            <a:ext uri="{FF2B5EF4-FFF2-40B4-BE49-F238E27FC236}">
              <a16:creationId xmlns:a16="http://schemas.microsoft.com/office/drawing/2014/main" xmlns="" id="{00000000-0008-0000-1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104775</xdr:colOff>
      <xdr:row>423</xdr:row>
      <xdr:rowOff>28575</xdr:rowOff>
    </xdr:from>
    <xdr:to>
      <xdr:col>20</xdr:col>
      <xdr:colOff>0</xdr:colOff>
      <xdr:row>441</xdr:row>
      <xdr:rowOff>0</xdr:rowOff>
    </xdr:to>
    <xdr:graphicFrame macro="">
      <xdr:nvGraphicFramePr>
        <xdr:cNvPr id="18" name="Chart 33">
          <a:extLst>
            <a:ext uri="{FF2B5EF4-FFF2-40B4-BE49-F238E27FC236}">
              <a16:creationId xmlns:a16="http://schemas.microsoft.com/office/drawing/2014/main" xmlns="" id="{00000000-0008-0000-1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104775</xdr:colOff>
      <xdr:row>449</xdr:row>
      <xdr:rowOff>28575</xdr:rowOff>
    </xdr:from>
    <xdr:to>
      <xdr:col>20</xdr:col>
      <xdr:colOff>0</xdr:colOff>
      <xdr:row>467</xdr:row>
      <xdr:rowOff>76200</xdr:rowOff>
    </xdr:to>
    <xdr:graphicFrame macro="">
      <xdr:nvGraphicFramePr>
        <xdr:cNvPr id="19" name="Chart 34">
          <a:extLst>
            <a:ext uri="{FF2B5EF4-FFF2-40B4-BE49-F238E27FC236}">
              <a16:creationId xmlns:a16="http://schemas.microsoft.com/office/drawing/2014/main" xmlns="" id="{00000000-0008-0000-1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104775</xdr:colOff>
      <xdr:row>475</xdr:row>
      <xdr:rowOff>28575</xdr:rowOff>
    </xdr:from>
    <xdr:to>
      <xdr:col>20</xdr:col>
      <xdr:colOff>0</xdr:colOff>
      <xdr:row>493</xdr:row>
      <xdr:rowOff>95250</xdr:rowOff>
    </xdr:to>
    <xdr:graphicFrame macro="">
      <xdr:nvGraphicFramePr>
        <xdr:cNvPr id="20" name="Chart 35">
          <a:extLst>
            <a:ext uri="{FF2B5EF4-FFF2-40B4-BE49-F238E27FC236}">
              <a16:creationId xmlns:a16="http://schemas.microsoft.com/office/drawing/2014/main" xmlns="" id="{00000000-0008-0000-1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104775</xdr:colOff>
      <xdr:row>501</xdr:row>
      <xdr:rowOff>28575</xdr:rowOff>
    </xdr:from>
    <xdr:to>
      <xdr:col>20</xdr:col>
      <xdr:colOff>0</xdr:colOff>
      <xdr:row>519</xdr:row>
      <xdr:rowOff>85725</xdr:rowOff>
    </xdr:to>
    <xdr:graphicFrame macro="">
      <xdr:nvGraphicFramePr>
        <xdr:cNvPr id="21" name="Chart 37">
          <a:extLst>
            <a:ext uri="{FF2B5EF4-FFF2-40B4-BE49-F238E27FC236}">
              <a16:creationId xmlns:a16="http://schemas.microsoft.com/office/drawing/2014/main" xmlns="" id="{00000000-0008-0000-1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104775</xdr:colOff>
      <xdr:row>527</xdr:row>
      <xdr:rowOff>28575</xdr:rowOff>
    </xdr:from>
    <xdr:to>
      <xdr:col>20</xdr:col>
      <xdr:colOff>0</xdr:colOff>
      <xdr:row>545</xdr:row>
      <xdr:rowOff>133350</xdr:rowOff>
    </xdr:to>
    <xdr:graphicFrame macro="">
      <xdr:nvGraphicFramePr>
        <xdr:cNvPr id="22" name="Chart 38">
          <a:extLst>
            <a:ext uri="{FF2B5EF4-FFF2-40B4-BE49-F238E27FC236}">
              <a16:creationId xmlns:a16="http://schemas.microsoft.com/office/drawing/2014/main" xmlns="" id="{00000000-0008-0000-1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104775</xdr:colOff>
      <xdr:row>553</xdr:row>
      <xdr:rowOff>28575</xdr:rowOff>
    </xdr:from>
    <xdr:to>
      <xdr:col>20</xdr:col>
      <xdr:colOff>0</xdr:colOff>
      <xdr:row>571</xdr:row>
      <xdr:rowOff>76200</xdr:rowOff>
    </xdr:to>
    <xdr:graphicFrame macro="">
      <xdr:nvGraphicFramePr>
        <xdr:cNvPr id="23" name="Chart 39">
          <a:extLst>
            <a:ext uri="{FF2B5EF4-FFF2-40B4-BE49-F238E27FC236}">
              <a16:creationId xmlns:a16="http://schemas.microsoft.com/office/drawing/2014/main" xmlns="" id="{00000000-0008-0000-1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104775</xdr:colOff>
      <xdr:row>579</xdr:row>
      <xdr:rowOff>28575</xdr:rowOff>
    </xdr:from>
    <xdr:to>
      <xdr:col>20</xdr:col>
      <xdr:colOff>0</xdr:colOff>
      <xdr:row>597</xdr:row>
      <xdr:rowOff>114300</xdr:rowOff>
    </xdr:to>
    <xdr:graphicFrame macro="">
      <xdr:nvGraphicFramePr>
        <xdr:cNvPr id="24" name="Chart 40">
          <a:extLst>
            <a:ext uri="{FF2B5EF4-FFF2-40B4-BE49-F238E27FC236}">
              <a16:creationId xmlns:a16="http://schemas.microsoft.com/office/drawing/2014/main" xmlns="" id="{00000000-0008-0000-1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104775</xdr:colOff>
      <xdr:row>605</xdr:row>
      <xdr:rowOff>28575</xdr:rowOff>
    </xdr:from>
    <xdr:to>
      <xdr:col>20</xdr:col>
      <xdr:colOff>0</xdr:colOff>
      <xdr:row>623</xdr:row>
      <xdr:rowOff>95250</xdr:rowOff>
    </xdr:to>
    <xdr:graphicFrame macro="">
      <xdr:nvGraphicFramePr>
        <xdr:cNvPr id="25" name="Chart 41">
          <a:extLst>
            <a:ext uri="{FF2B5EF4-FFF2-40B4-BE49-F238E27FC236}">
              <a16:creationId xmlns:a16="http://schemas.microsoft.com/office/drawing/2014/main" xmlns="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104775</xdr:colOff>
      <xdr:row>631</xdr:row>
      <xdr:rowOff>28575</xdr:rowOff>
    </xdr:from>
    <xdr:to>
      <xdr:col>20</xdr:col>
      <xdr:colOff>0</xdr:colOff>
      <xdr:row>649</xdr:row>
      <xdr:rowOff>133350</xdr:rowOff>
    </xdr:to>
    <xdr:graphicFrame macro="">
      <xdr:nvGraphicFramePr>
        <xdr:cNvPr id="26" name="Chart 42">
          <a:extLst>
            <a:ext uri="{FF2B5EF4-FFF2-40B4-BE49-F238E27FC236}">
              <a16:creationId xmlns:a16="http://schemas.microsoft.com/office/drawing/2014/main" xmlns="" id="{00000000-0008-0000-1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104775</xdr:colOff>
      <xdr:row>657</xdr:row>
      <xdr:rowOff>28575</xdr:rowOff>
    </xdr:from>
    <xdr:to>
      <xdr:col>20</xdr:col>
      <xdr:colOff>0</xdr:colOff>
      <xdr:row>675</xdr:row>
      <xdr:rowOff>95250</xdr:rowOff>
    </xdr:to>
    <xdr:graphicFrame macro="">
      <xdr:nvGraphicFramePr>
        <xdr:cNvPr id="27" name="Chart 43">
          <a:extLst>
            <a:ext uri="{FF2B5EF4-FFF2-40B4-BE49-F238E27FC236}">
              <a16:creationId xmlns:a16="http://schemas.microsoft.com/office/drawing/2014/main" xmlns="" id="{00000000-0008-0000-1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104775</xdr:colOff>
      <xdr:row>683</xdr:row>
      <xdr:rowOff>28575</xdr:rowOff>
    </xdr:from>
    <xdr:to>
      <xdr:col>20</xdr:col>
      <xdr:colOff>0</xdr:colOff>
      <xdr:row>701</xdr:row>
      <xdr:rowOff>85725</xdr:rowOff>
    </xdr:to>
    <xdr:graphicFrame macro="">
      <xdr:nvGraphicFramePr>
        <xdr:cNvPr id="28" name="Chart 43">
          <a:extLst>
            <a:ext uri="{FF2B5EF4-FFF2-40B4-BE49-F238E27FC236}">
              <a16:creationId xmlns:a16="http://schemas.microsoft.com/office/drawing/2014/main" xmlns="" id="{00000000-0008-0000-1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29" name="Chart 43">
          <a:extLst>
            <a:ext uri="{FF2B5EF4-FFF2-40B4-BE49-F238E27FC236}">
              <a16:creationId xmlns:a16="http://schemas.microsoft.com/office/drawing/2014/main" xmlns="" id="{00000000-0008-0000-1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30" name="Chart 43">
          <a:extLst>
            <a:ext uri="{FF2B5EF4-FFF2-40B4-BE49-F238E27FC236}">
              <a16:creationId xmlns:a16="http://schemas.microsoft.com/office/drawing/2014/main" xmlns="" id="{00000000-0008-0000-1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31" name="Chart 43">
          <a:extLst>
            <a:ext uri="{FF2B5EF4-FFF2-40B4-BE49-F238E27FC236}">
              <a16:creationId xmlns:a16="http://schemas.microsoft.com/office/drawing/2014/main" xmlns="" id="{00000000-0008-0000-17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32" name="Chart 43">
          <a:extLst>
            <a:ext uri="{FF2B5EF4-FFF2-40B4-BE49-F238E27FC236}">
              <a16:creationId xmlns:a16="http://schemas.microsoft.com/office/drawing/2014/main" xmlns="" id="{00000000-0008-0000-1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33" name="Chart 43">
          <a:extLst>
            <a:ext uri="{FF2B5EF4-FFF2-40B4-BE49-F238E27FC236}">
              <a16:creationId xmlns:a16="http://schemas.microsoft.com/office/drawing/2014/main" xmlns="" id="{00000000-0008-0000-1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34" name="Chart 43">
          <a:extLst>
            <a:ext uri="{FF2B5EF4-FFF2-40B4-BE49-F238E27FC236}">
              <a16:creationId xmlns:a16="http://schemas.microsoft.com/office/drawing/2014/main" xmlns="" id="{00000000-0008-0000-17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104775</xdr:colOff>
      <xdr:row>703</xdr:row>
      <xdr:rowOff>0</xdr:rowOff>
    </xdr:from>
    <xdr:to>
      <xdr:col>20</xdr:col>
      <xdr:colOff>0</xdr:colOff>
      <xdr:row>703</xdr:row>
      <xdr:rowOff>0</xdr:rowOff>
    </xdr:to>
    <xdr:graphicFrame macro="">
      <xdr:nvGraphicFramePr>
        <xdr:cNvPr id="35" name="Chart 43">
          <a:extLst>
            <a:ext uri="{FF2B5EF4-FFF2-40B4-BE49-F238E27FC236}">
              <a16:creationId xmlns:a16="http://schemas.microsoft.com/office/drawing/2014/main" xmlns="" id="{00000000-0008-0000-17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36" name="Chart 43">
          <a:extLst>
            <a:ext uri="{FF2B5EF4-FFF2-40B4-BE49-F238E27FC236}">
              <a16:creationId xmlns:a16="http://schemas.microsoft.com/office/drawing/2014/main" xmlns="" id="{00000000-0008-0000-1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37" name="Chart 43">
          <a:extLst>
            <a:ext uri="{FF2B5EF4-FFF2-40B4-BE49-F238E27FC236}">
              <a16:creationId xmlns:a16="http://schemas.microsoft.com/office/drawing/2014/main" xmlns="" id="{00000000-0008-0000-17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38" name="Chart 43">
          <a:extLst>
            <a:ext uri="{FF2B5EF4-FFF2-40B4-BE49-F238E27FC236}">
              <a16:creationId xmlns:a16="http://schemas.microsoft.com/office/drawing/2014/main" xmlns="" id="{00000000-0008-0000-17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39" name="Chart 43">
          <a:extLst>
            <a:ext uri="{FF2B5EF4-FFF2-40B4-BE49-F238E27FC236}">
              <a16:creationId xmlns:a16="http://schemas.microsoft.com/office/drawing/2014/main" xmlns="" id="{00000000-0008-0000-1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0" name="Chart 43">
          <a:extLst>
            <a:ext uri="{FF2B5EF4-FFF2-40B4-BE49-F238E27FC236}">
              <a16:creationId xmlns:a16="http://schemas.microsoft.com/office/drawing/2014/main" xmlns="" id="{00000000-0008-0000-1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1" name="Chart 43">
          <a:extLst>
            <a:ext uri="{FF2B5EF4-FFF2-40B4-BE49-F238E27FC236}">
              <a16:creationId xmlns:a16="http://schemas.microsoft.com/office/drawing/2014/main" xmlns="" id="{00000000-0008-0000-1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104775</xdr:colOff>
      <xdr:row>704</xdr:row>
      <xdr:rowOff>0</xdr:rowOff>
    </xdr:from>
    <xdr:to>
      <xdr:col>20</xdr:col>
      <xdr:colOff>0</xdr:colOff>
      <xdr:row>704</xdr:row>
      <xdr:rowOff>0</xdr:rowOff>
    </xdr:to>
    <xdr:graphicFrame macro="">
      <xdr:nvGraphicFramePr>
        <xdr:cNvPr id="42" name="Chart 43">
          <a:extLst>
            <a:ext uri="{FF2B5EF4-FFF2-40B4-BE49-F238E27FC236}">
              <a16:creationId xmlns:a16="http://schemas.microsoft.com/office/drawing/2014/main" xmlns="" id="{00000000-0008-0000-17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104775</xdr:colOff>
      <xdr:row>709</xdr:row>
      <xdr:rowOff>28575</xdr:rowOff>
    </xdr:from>
    <xdr:to>
      <xdr:col>20</xdr:col>
      <xdr:colOff>0</xdr:colOff>
      <xdr:row>727</xdr:row>
      <xdr:rowOff>85725</xdr:rowOff>
    </xdr:to>
    <xdr:graphicFrame macro="">
      <xdr:nvGraphicFramePr>
        <xdr:cNvPr id="43" name="Chart 43">
          <a:extLst>
            <a:ext uri="{FF2B5EF4-FFF2-40B4-BE49-F238E27FC236}">
              <a16:creationId xmlns:a16="http://schemas.microsoft.com/office/drawing/2014/main" xmlns="" id="{00000000-0008-0000-17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xmlns="" id="{00000000-0008-0000-17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5" name="Chart 43">
          <a:extLst>
            <a:ext uri="{FF2B5EF4-FFF2-40B4-BE49-F238E27FC236}">
              <a16:creationId xmlns:a16="http://schemas.microsoft.com/office/drawing/2014/main" xmlns="" id="{00000000-0008-0000-17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6" name="Chart 43">
          <a:extLst>
            <a:ext uri="{FF2B5EF4-FFF2-40B4-BE49-F238E27FC236}">
              <a16:creationId xmlns:a16="http://schemas.microsoft.com/office/drawing/2014/main" xmlns="" id="{00000000-0008-0000-17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7" name="Chart 43">
          <a:extLst>
            <a:ext uri="{FF2B5EF4-FFF2-40B4-BE49-F238E27FC236}">
              <a16:creationId xmlns:a16="http://schemas.microsoft.com/office/drawing/2014/main" xmlns="" id="{00000000-0008-0000-17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8" name="Chart 43">
          <a:extLst>
            <a:ext uri="{FF2B5EF4-FFF2-40B4-BE49-F238E27FC236}">
              <a16:creationId xmlns:a16="http://schemas.microsoft.com/office/drawing/2014/main" xmlns="" id="{00000000-0008-0000-17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49" name="Chart 43">
          <a:extLst>
            <a:ext uri="{FF2B5EF4-FFF2-40B4-BE49-F238E27FC236}">
              <a16:creationId xmlns:a16="http://schemas.microsoft.com/office/drawing/2014/main" xmlns="" id="{00000000-0008-0000-17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104775</xdr:colOff>
      <xdr:row>729</xdr:row>
      <xdr:rowOff>0</xdr:rowOff>
    </xdr:from>
    <xdr:to>
      <xdr:col>20</xdr:col>
      <xdr:colOff>0</xdr:colOff>
      <xdr:row>729</xdr:row>
      <xdr:rowOff>0</xdr:rowOff>
    </xdr:to>
    <xdr:graphicFrame macro="">
      <xdr:nvGraphicFramePr>
        <xdr:cNvPr id="50" name="Chart 43">
          <a:extLst>
            <a:ext uri="{FF2B5EF4-FFF2-40B4-BE49-F238E27FC236}">
              <a16:creationId xmlns:a16="http://schemas.microsoft.com/office/drawing/2014/main" xmlns="" id="{00000000-0008-0000-17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1" name="Chart 43">
          <a:extLst>
            <a:ext uri="{FF2B5EF4-FFF2-40B4-BE49-F238E27FC236}">
              <a16:creationId xmlns:a16="http://schemas.microsoft.com/office/drawing/2014/main" xmlns="" id="{00000000-0008-0000-17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2" name="Chart 43">
          <a:extLst>
            <a:ext uri="{FF2B5EF4-FFF2-40B4-BE49-F238E27FC236}">
              <a16:creationId xmlns:a16="http://schemas.microsoft.com/office/drawing/2014/main" xmlns="" id="{00000000-0008-0000-17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3" name="Chart 43">
          <a:extLst>
            <a:ext uri="{FF2B5EF4-FFF2-40B4-BE49-F238E27FC236}">
              <a16:creationId xmlns:a16="http://schemas.microsoft.com/office/drawing/2014/main" xmlns="" id="{00000000-0008-0000-17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4" name="Chart 43">
          <a:extLst>
            <a:ext uri="{FF2B5EF4-FFF2-40B4-BE49-F238E27FC236}">
              <a16:creationId xmlns:a16="http://schemas.microsoft.com/office/drawing/2014/main" xmlns="" id="{00000000-0008-0000-17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5" name="Chart 43">
          <a:extLst>
            <a:ext uri="{FF2B5EF4-FFF2-40B4-BE49-F238E27FC236}">
              <a16:creationId xmlns:a16="http://schemas.microsoft.com/office/drawing/2014/main" xmlns="" id="{00000000-0008-0000-17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6" name="Chart 43">
          <a:extLst>
            <a:ext uri="{FF2B5EF4-FFF2-40B4-BE49-F238E27FC236}">
              <a16:creationId xmlns:a16="http://schemas.microsoft.com/office/drawing/2014/main" xmlns="" id="{00000000-0008-0000-17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</xdr:col>
      <xdr:colOff>104775</xdr:colOff>
      <xdr:row>730</xdr:row>
      <xdr:rowOff>0</xdr:rowOff>
    </xdr:from>
    <xdr:to>
      <xdr:col>20</xdr:col>
      <xdr:colOff>0</xdr:colOff>
      <xdr:row>730</xdr:row>
      <xdr:rowOff>0</xdr:rowOff>
    </xdr:to>
    <xdr:graphicFrame macro="">
      <xdr:nvGraphicFramePr>
        <xdr:cNvPr id="57" name="Chart 43">
          <a:extLst>
            <a:ext uri="{FF2B5EF4-FFF2-40B4-BE49-F238E27FC236}">
              <a16:creationId xmlns:a16="http://schemas.microsoft.com/office/drawing/2014/main" xmlns="" id="{00000000-0008-0000-17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</xdr:col>
      <xdr:colOff>104775</xdr:colOff>
      <xdr:row>736</xdr:row>
      <xdr:rowOff>28575</xdr:rowOff>
    </xdr:from>
    <xdr:to>
      <xdr:col>20</xdr:col>
      <xdr:colOff>0</xdr:colOff>
      <xdr:row>754</xdr:row>
      <xdr:rowOff>85725</xdr:rowOff>
    </xdr:to>
    <xdr:graphicFrame macro="">
      <xdr:nvGraphicFramePr>
        <xdr:cNvPr id="58" name="Chart 43">
          <a:extLst>
            <a:ext uri="{FF2B5EF4-FFF2-40B4-BE49-F238E27FC236}">
              <a16:creationId xmlns:a16="http://schemas.microsoft.com/office/drawing/2014/main" xmlns="" id="{00000000-0008-0000-17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59" name="Chart 43">
          <a:extLst>
            <a:ext uri="{FF2B5EF4-FFF2-40B4-BE49-F238E27FC236}">
              <a16:creationId xmlns:a16="http://schemas.microsoft.com/office/drawing/2014/main" xmlns="" id="{00000000-0008-0000-17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60" name="Chart 43">
          <a:extLst>
            <a:ext uri="{FF2B5EF4-FFF2-40B4-BE49-F238E27FC236}">
              <a16:creationId xmlns:a16="http://schemas.microsoft.com/office/drawing/2014/main" xmlns="" id="{00000000-0008-0000-17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61" name="Chart 43">
          <a:extLst>
            <a:ext uri="{FF2B5EF4-FFF2-40B4-BE49-F238E27FC236}">
              <a16:creationId xmlns:a16="http://schemas.microsoft.com/office/drawing/2014/main" xmlns="" id="{00000000-0008-0000-17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62" name="Chart 43">
          <a:extLst>
            <a:ext uri="{FF2B5EF4-FFF2-40B4-BE49-F238E27FC236}">
              <a16:creationId xmlns:a16="http://schemas.microsoft.com/office/drawing/2014/main" xmlns="" id="{00000000-0008-0000-17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63" name="Chart 43">
          <a:extLst>
            <a:ext uri="{FF2B5EF4-FFF2-40B4-BE49-F238E27FC236}">
              <a16:creationId xmlns:a16="http://schemas.microsoft.com/office/drawing/2014/main" xmlns="" id="{00000000-0008-0000-17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64" name="Chart 43">
          <a:extLst>
            <a:ext uri="{FF2B5EF4-FFF2-40B4-BE49-F238E27FC236}">
              <a16:creationId xmlns:a16="http://schemas.microsoft.com/office/drawing/2014/main" xmlns="" id="{00000000-0008-0000-17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</xdr:col>
      <xdr:colOff>104775</xdr:colOff>
      <xdr:row>756</xdr:row>
      <xdr:rowOff>0</xdr:rowOff>
    </xdr:from>
    <xdr:to>
      <xdr:col>20</xdr:col>
      <xdr:colOff>0</xdr:colOff>
      <xdr:row>756</xdr:row>
      <xdr:rowOff>0</xdr:rowOff>
    </xdr:to>
    <xdr:graphicFrame macro="">
      <xdr:nvGraphicFramePr>
        <xdr:cNvPr id="65" name="Chart 43">
          <a:extLst>
            <a:ext uri="{FF2B5EF4-FFF2-40B4-BE49-F238E27FC236}">
              <a16:creationId xmlns:a16="http://schemas.microsoft.com/office/drawing/2014/main" xmlns="" id="{00000000-0008-0000-17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66" name="Chart 43">
          <a:extLst>
            <a:ext uri="{FF2B5EF4-FFF2-40B4-BE49-F238E27FC236}">
              <a16:creationId xmlns:a16="http://schemas.microsoft.com/office/drawing/2014/main" xmlns="" id="{00000000-0008-0000-17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67" name="Chart 43">
          <a:extLst>
            <a:ext uri="{FF2B5EF4-FFF2-40B4-BE49-F238E27FC236}">
              <a16:creationId xmlns:a16="http://schemas.microsoft.com/office/drawing/2014/main" xmlns="" id="{00000000-0008-0000-17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68" name="Chart 43">
          <a:extLst>
            <a:ext uri="{FF2B5EF4-FFF2-40B4-BE49-F238E27FC236}">
              <a16:creationId xmlns:a16="http://schemas.microsoft.com/office/drawing/2014/main" xmlns="" id="{00000000-0008-0000-17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69" name="Chart 43">
          <a:extLst>
            <a:ext uri="{FF2B5EF4-FFF2-40B4-BE49-F238E27FC236}">
              <a16:creationId xmlns:a16="http://schemas.microsoft.com/office/drawing/2014/main" xmlns="" id="{00000000-0008-0000-17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70" name="Chart 43">
          <a:extLst>
            <a:ext uri="{FF2B5EF4-FFF2-40B4-BE49-F238E27FC236}">
              <a16:creationId xmlns:a16="http://schemas.microsoft.com/office/drawing/2014/main" xmlns="" id="{00000000-0008-0000-17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71" name="Chart 43">
          <a:extLst>
            <a:ext uri="{FF2B5EF4-FFF2-40B4-BE49-F238E27FC236}">
              <a16:creationId xmlns:a16="http://schemas.microsoft.com/office/drawing/2014/main" xmlns="" id="{00000000-0008-0000-17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6</xdr:col>
      <xdr:colOff>104775</xdr:colOff>
      <xdr:row>757</xdr:row>
      <xdr:rowOff>0</xdr:rowOff>
    </xdr:from>
    <xdr:to>
      <xdr:col>20</xdr:col>
      <xdr:colOff>0</xdr:colOff>
      <xdr:row>757</xdr:row>
      <xdr:rowOff>0</xdr:rowOff>
    </xdr:to>
    <xdr:graphicFrame macro="">
      <xdr:nvGraphicFramePr>
        <xdr:cNvPr id="72" name="Chart 43">
          <a:extLst>
            <a:ext uri="{FF2B5EF4-FFF2-40B4-BE49-F238E27FC236}">
              <a16:creationId xmlns:a16="http://schemas.microsoft.com/office/drawing/2014/main" xmlns="" id="{00000000-0008-0000-17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6</xdr:col>
      <xdr:colOff>104775</xdr:colOff>
      <xdr:row>762</xdr:row>
      <xdr:rowOff>28575</xdr:rowOff>
    </xdr:from>
    <xdr:to>
      <xdr:col>20</xdr:col>
      <xdr:colOff>0</xdr:colOff>
      <xdr:row>779</xdr:row>
      <xdr:rowOff>95250</xdr:rowOff>
    </xdr:to>
    <xdr:graphicFrame macro="">
      <xdr:nvGraphicFramePr>
        <xdr:cNvPr id="73" name="Chart 43">
          <a:extLst>
            <a:ext uri="{FF2B5EF4-FFF2-40B4-BE49-F238E27FC236}">
              <a16:creationId xmlns:a16="http://schemas.microsoft.com/office/drawing/2014/main" xmlns="" id="{00000000-0008-0000-17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74" name="Chart 43">
          <a:extLst>
            <a:ext uri="{FF2B5EF4-FFF2-40B4-BE49-F238E27FC236}">
              <a16:creationId xmlns:a16="http://schemas.microsoft.com/office/drawing/2014/main" xmlns="" id="{00000000-0008-0000-17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75" name="Chart 43">
          <a:extLst>
            <a:ext uri="{FF2B5EF4-FFF2-40B4-BE49-F238E27FC236}">
              <a16:creationId xmlns:a16="http://schemas.microsoft.com/office/drawing/2014/main" xmlns="" id="{00000000-0008-0000-17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76" name="Chart 43">
          <a:extLst>
            <a:ext uri="{FF2B5EF4-FFF2-40B4-BE49-F238E27FC236}">
              <a16:creationId xmlns:a16="http://schemas.microsoft.com/office/drawing/2014/main" xmlns="" id="{00000000-0008-0000-17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77" name="Chart 43">
          <a:extLst>
            <a:ext uri="{FF2B5EF4-FFF2-40B4-BE49-F238E27FC236}">
              <a16:creationId xmlns:a16="http://schemas.microsoft.com/office/drawing/2014/main" xmlns="" id="{00000000-0008-0000-17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78" name="Chart 43">
          <a:extLst>
            <a:ext uri="{FF2B5EF4-FFF2-40B4-BE49-F238E27FC236}">
              <a16:creationId xmlns:a16="http://schemas.microsoft.com/office/drawing/2014/main" xmlns="" id="{00000000-0008-0000-17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79" name="Chart 43">
          <a:extLst>
            <a:ext uri="{FF2B5EF4-FFF2-40B4-BE49-F238E27FC236}">
              <a16:creationId xmlns:a16="http://schemas.microsoft.com/office/drawing/2014/main" xmlns="" id="{00000000-0008-0000-17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6</xdr:col>
      <xdr:colOff>104775</xdr:colOff>
      <xdr:row>782</xdr:row>
      <xdr:rowOff>0</xdr:rowOff>
    </xdr:from>
    <xdr:to>
      <xdr:col>20</xdr:col>
      <xdr:colOff>0</xdr:colOff>
      <xdr:row>782</xdr:row>
      <xdr:rowOff>0</xdr:rowOff>
    </xdr:to>
    <xdr:graphicFrame macro="">
      <xdr:nvGraphicFramePr>
        <xdr:cNvPr id="80" name="Chart 43">
          <a:extLst>
            <a:ext uri="{FF2B5EF4-FFF2-40B4-BE49-F238E27FC236}">
              <a16:creationId xmlns:a16="http://schemas.microsoft.com/office/drawing/2014/main" xmlns="" id="{00000000-0008-0000-17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1" name="Chart 43">
          <a:extLst>
            <a:ext uri="{FF2B5EF4-FFF2-40B4-BE49-F238E27FC236}">
              <a16:creationId xmlns:a16="http://schemas.microsoft.com/office/drawing/2014/main" xmlns="" id="{00000000-0008-0000-17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2" name="Chart 43">
          <a:extLst>
            <a:ext uri="{FF2B5EF4-FFF2-40B4-BE49-F238E27FC236}">
              <a16:creationId xmlns:a16="http://schemas.microsoft.com/office/drawing/2014/main" xmlns="" id="{00000000-0008-0000-17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3" name="Chart 43">
          <a:extLst>
            <a:ext uri="{FF2B5EF4-FFF2-40B4-BE49-F238E27FC236}">
              <a16:creationId xmlns:a16="http://schemas.microsoft.com/office/drawing/2014/main" xmlns="" id="{00000000-0008-0000-17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4" name="Chart 43">
          <a:extLst>
            <a:ext uri="{FF2B5EF4-FFF2-40B4-BE49-F238E27FC236}">
              <a16:creationId xmlns:a16="http://schemas.microsoft.com/office/drawing/2014/main" xmlns="" id="{00000000-0008-0000-17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5" name="Chart 43">
          <a:extLst>
            <a:ext uri="{FF2B5EF4-FFF2-40B4-BE49-F238E27FC236}">
              <a16:creationId xmlns:a16="http://schemas.microsoft.com/office/drawing/2014/main" xmlns="" id="{00000000-0008-0000-17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6" name="Chart 43">
          <a:extLst>
            <a:ext uri="{FF2B5EF4-FFF2-40B4-BE49-F238E27FC236}">
              <a16:creationId xmlns:a16="http://schemas.microsoft.com/office/drawing/2014/main" xmlns="" id="{00000000-0008-0000-17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6</xdr:col>
      <xdr:colOff>104775</xdr:colOff>
      <xdr:row>783</xdr:row>
      <xdr:rowOff>0</xdr:rowOff>
    </xdr:from>
    <xdr:to>
      <xdr:col>20</xdr:col>
      <xdr:colOff>0</xdr:colOff>
      <xdr:row>783</xdr:row>
      <xdr:rowOff>0</xdr:rowOff>
    </xdr:to>
    <xdr:graphicFrame macro="">
      <xdr:nvGraphicFramePr>
        <xdr:cNvPr id="87" name="Chart 43">
          <a:extLst>
            <a:ext uri="{FF2B5EF4-FFF2-40B4-BE49-F238E27FC236}">
              <a16:creationId xmlns:a16="http://schemas.microsoft.com/office/drawing/2014/main" xmlns="" id="{00000000-0008-0000-17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6</xdr:col>
      <xdr:colOff>104775</xdr:colOff>
      <xdr:row>788</xdr:row>
      <xdr:rowOff>28575</xdr:rowOff>
    </xdr:from>
    <xdr:to>
      <xdr:col>20</xdr:col>
      <xdr:colOff>0</xdr:colOff>
      <xdr:row>805</xdr:row>
      <xdr:rowOff>28575</xdr:rowOff>
    </xdr:to>
    <xdr:graphicFrame macro="">
      <xdr:nvGraphicFramePr>
        <xdr:cNvPr id="88" name="Chart 43">
          <a:extLst>
            <a:ext uri="{FF2B5EF4-FFF2-40B4-BE49-F238E27FC236}">
              <a16:creationId xmlns:a16="http://schemas.microsoft.com/office/drawing/2014/main" xmlns="" id="{00000000-0008-0000-17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89" name="Chart 43">
          <a:extLst>
            <a:ext uri="{FF2B5EF4-FFF2-40B4-BE49-F238E27FC236}">
              <a16:creationId xmlns:a16="http://schemas.microsoft.com/office/drawing/2014/main" xmlns="" id="{00000000-0008-0000-17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90" name="Chart 43">
          <a:extLst>
            <a:ext uri="{FF2B5EF4-FFF2-40B4-BE49-F238E27FC236}">
              <a16:creationId xmlns:a16="http://schemas.microsoft.com/office/drawing/2014/main" xmlns="" id="{00000000-0008-0000-17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91" name="Chart 43">
          <a:extLst>
            <a:ext uri="{FF2B5EF4-FFF2-40B4-BE49-F238E27FC236}">
              <a16:creationId xmlns:a16="http://schemas.microsoft.com/office/drawing/2014/main" xmlns="" id="{00000000-0008-0000-17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92" name="Chart 43">
          <a:extLst>
            <a:ext uri="{FF2B5EF4-FFF2-40B4-BE49-F238E27FC236}">
              <a16:creationId xmlns:a16="http://schemas.microsoft.com/office/drawing/2014/main" xmlns="" id="{00000000-0008-0000-17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93" name="Chart 43">
          <a:extLst>
            <a:ext uri="{FF2B5EF4-FFF2-40B4-BE49-F238E27FC236}">
              <a16:creationId xmlns:a16="http://schemas.microsoft.com/office/drawing/2014/main" xmlns="" id="{00000000-0008-0000-17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94" name="Chart 43">
          <a:extLst>
            <a:ext uri="{FF2B5EF4-FFF2-40B4-BE49-F238E27FC236}">
              <a16:creationId xmlns:a16="http://schemas.microsoft.com/office/drawing/2014/main" xmlns="" id="{00000000-0008-0000-17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6</xdr:col>
      <xdr:colOff>104775</xdr:colOff>
      <xdr:row>808</xdr:row>
      <xdr:rowOff>0</xdr:rowOff>
    </xdr:from>
    <xdr:to>
      <xdr:col>20</xdr:col>
      <xdr:colOff>0</xdr:colOff>
      <xdr:row>808</xdr:row>
      <xdr:rowOff>0</xdr:rowOff>
    </xdr:to>
    <xdr:graphicFrame macro="">
      <xdr:nvGraphicFramePr>
        <xdr:cNvPr id="95" name="Chart 43">
          <a:extLst>
            <a:ext uri="{FF2B5EF4-FFF2-40B4-BE49-F238E27FC236}">
              <a16:creationId xmlns:a16="http://schemas.microsoft.com/office/drawing/2014/main" xmlns="" id="{00000000-0008-0000-17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96" name="Chart 43">
          <a:extLst>
            <a:ext uri="{FF2B5EF4-FFF2-40B4-BE49-F238E27FC236}">
              <a16:creationId xmlns:a16="http://schemas.microsoft.com/office/drawing/2014/main" xmlns="" id="{00000000-0008-0000-17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97" name="Chart 43">
          <a:extLst>
            <a:ext uri="{FF2B5EF4-FFF2-40B4-BE49-F238E27FC236}">
              <a16:creationId xmlns:a16="http://schemas.microsoft.com/office/drawing/2014/main" xmlns="" id="{00000000-0008-0000-17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98" name="Chart 43">
          <a:extLst>
            <a:ext uri="{FF2B5EF4-FFF2-40B4-BE49-F238E27FC236}">
              <a16:creationId xmlns:a16="http://schemas.microsoft.com/office/drawing/2014/main" xmlns="" id="{00000000-0008-0000-17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99" name="Chart 43">
          <a:extLst>
            <a:ext uri="{FF2B5EF4-FFF2-40B4-BE49-F238E27FC236}">
              <a16:creationId xmlns:a16="http://schemas.microsoft.com/office/drawing/2014/main" xmlns="" id="{00000000-0008-0000-17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100" name="Chart 43">
          <a:extLst>
            <a:ext uri="{FF2B5EF4-FFF2-40B4-BE49-F238E27FC236}">
              <a16:creationId xmlns:a16="http://schemas.microsoft.com/office/drawing/2014/main" xmlns="" id="{00000000-0008-0000-17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101" name="Chart 43">
          <a:extLst>
            <a:ext uri="{FF2B5EF4-FFF2-40B4-BE49-F238E27FC236}">
              <a16:creationId xmlns:a16="http://schemas.microsoft.com/office/drawing/2014/main" xmlns="" id="{00000000-0008-0000-17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</xdr:col>
      <xdr:colOff>104775</xdr:colOff>
      <xdr:row>809</xdr:row>
      <xdr:rowOff>0</xdr:rowOff>
    </xdr:from>
    <xdr:to>
      <xdr:col>20</xdr:col>
      <xdr:colOff>0</xdr:colOff>
      <xdr:row>809</xdr:row>
      <xdr:rowOff>0</xdr:rowOff>
    </xdr:to>
    <xdr:graphicFrame macro="">
      <xdr:nvGraphicFramePr>
        <xdr:cNvPr id="102" name="Chart 43">
          <a:extLst>
            <a:ext uri="{FF2B5EF4-FFF2-40B4-BE49-F238E27FC236}">
              <a16:creationId xmlns:a16="http://schemas.microsoft.com/office/drawing/2014/main" xmlns="" id="{00000000-0008-0000-17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</xdr:col>
      <xdr:colOff>104775</xdr:colOff>
      <xdr:row>814</xdr:row>
      <xdr:rowOff>28575</xdr:rowOff>
    </xdr:from>
    <xdr:to>
      <xdr:col>20</xdr:col>
      <xdr:colOff>0</xdr:colOff>
      <xdr:row>831</xdr:row>
      <xdr:rowOff>38100</xdr:rowOff>
    </xdr:to>
    <xdr:graphicFrame macro="">
      <xdr:nvGraphicFramePr>
        <xdr:cNvPr id="103" name="Chart 43">
          <a:extLst>
            <a:ext uri="{FF2B5EF4-FFF2-40B4-BE49-F238E27FC236}">
              <a16:creationId xmlns:a16="http://schemas.microsoft.com/office/drawing/2014/main" xmlns="" id="{00000000-0008-0000-17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04" name="Chart 43">
          <a:extLst>
            <a:ext uri="{FF2B5EF4-FFF2-40B4-BE49-F238E27FC236}">
              <a16:creationId xmlns:a16="http://schemas.microsoft.com/office/drawing/2014/main" xmlns="" id="{00000000-0008-0000-17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05" name="Chart 43">
          <a:extLst>
            <a:ext uri="{FF2B5EF4-FFF2-40B4-BE49-F238E27FC236}">
              <a16:creationId xmlns:a16="http://schemas.microsoft.com/office/drawing/2014/main" xmlns="" id="{00000000-0008-0000-17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06" name="Chart 43">
          <a:extLst>
            <a:ext uri="{FF2B5EF4-FFF2-40B4-BE49-F238E27FC236}">
              <a16:creationId xmlns:a16="http://schemas.microsoft.com/office/drawing/2014/main" xmlns="" id="{00000000-0008-0000-17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07" name="Chart 43">
          <a:extLst>
            <a:ext uri="{FF2B5EF4-FFF2-40B4-BE49-F238E27FC236}">
              <a16:creationId xmlns:a16="http://schemas.microsoft.com/office/drawing/2014/main" xmlns="" id="{00000000-0008-0000-17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08" name="Chart 43">
          <a:extLst>
            <a:ext uri="{FF2B5EF4-FFF2-40B4-BE49-F238E27FC236}">
              <a16:creationId xmlns:a16="http://schemas.microsoft.com/office/drawing/2014/main" xmlns="" id="{00000000-0008-0000-17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09" name="Chart 43">
          <a:extLst>
            <a:ext uri="{FF2B5EF4-FFF2-40B4-BE49-F238E27FC236}">
              <a16:creationId xmlns:a16="http://schemas.microsoft.com/office/drawing/2014/main" xmlns="" id="{00000000-0008-0000-17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</xdr:col>
      <xdr:colOff>104775</xdr:colOff>
      <xdr:row>834</xdr:row>
      <xdr:rowOff>0</xdr:rowOff>
    </xdr:from>
    <xdr:to>
      <xdr:col>20</xdr:col>
      <xdr:colOff>0</xdr:colOff>
      <xdr:row>834</xdr:row>
      <xdr:rowOff>0</xdr:rowOff>
    </xdr:to>
    <xdr:graphicFrame macro="">
      <xdr:nvGraphicFramePr>
        <xdr:cNvPr id="110" name="Chart 43">
          <a:extLst>
            <a:ext uri="{FF2B5EF4-FFF2-40B4-BE49-F238E27FC236}">
              <a16:creationId xmlns:a16="http://schemas.microsoft.com/office/drawing/2014/main" xmlns="" id="{00000000-0008-0000-17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1" name="Chart 43">
          <a:extLst>
            <a:ext uri="{FF2B5EF4-FFF2-40B4-BE49-F238E27FC236}">
              <a16:creationId xmlns:a16="http://schemas.microsoft.com/office/drawing/2014/main" xmlns="" id="{00000000-0008-0000-17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2" name="Chart 43">
          <a:extLst>
            <a:ext uri="{FF2B5EF4-FFF2-40B4-BE49-F238E27FC236}">
              <a16:creationId xmlns:a16="http://schemas.microsoft.com/office/drawing/2014/main" xmlns="" id="{00000000-0008-0000-17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3" name="Chart 43">
          <a:extLst>
            <a:ext uri="{FF2B5EF4-FFF2-40B4-BE49-F238E27FC236}">
              <a16:creationId xmlns:a16="http://schemas.microsoft.com/office/drawing/2014/main" xmlns="" id="{00000000-0008-0000-17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4" name="Chart 43">
          <a:extLst>
            <a:ext uri="{FF2B5EF4-FFF2-40B4-BE49-F238E27FC236}">
              <a16:creationId xmlns:a16="http://schemas.microsoft.com/office/drawing/2014/main" xmlns="" id="{00000000-0008-0000-17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5" name="Chart 43">
          <a:extLst>
            <a:ext uri="{FF2B5EF4-FFF2-40B4-BE49-F238E27FC236}">
              <a16:creationId xmlns:a16="http://schemas.microsoft.com/office/drawing/2014/main" xmlns="" id="{00000000-0008-0000-17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6" name="Chart 43">
          <a:extLst>
            <a:ext uri="{FF2B5EF4-FFF2-40B4-BE49-F238E27FC236}">
              <a16:creationId xmlns:a16="http://schemas.microsoft.com/office/drawing/2014/main" xmlns="" id="{00000000-0008-0000-17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6</xdr:col>
      <xdr:colOff>104775</xdr:colOff>
      <xdr:row>835</xdr:row>
      <xdr:rowOff>0</xdr:rowOff>
    </xdr:from>
    <xdr:to>
      <xdr:col>20</xdr:col>
      <xdr:colOff>0</xdr:colOff>
      <xdr:row>835</xdr:row>
      <xdr:rowOff>0</xdr:rowOff>
    </xdr:to>
    <xdr:graphicFrame macro="">
      <xdr:nvGraphicFramePr>
        <xdr:cNvPr id="117" name="Chart 43">
          <a:extLst>
            <a:ext uri="{FF2B5EF4-FFF2-40B4-BE49-F238E27FC236}">
              <a16:creationId xmlns:a16="http://schemas.microsoft.com/office/drawing/2014/main" xmlns="" id="{00000000-0008-0000-17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6</xdr:col>
      <xdr:colOff>104775</xdr:colOff>
      <xdr:row>840</xdr:row>
      <xdr:rowOff>28575</xdr:rowOff>
    </xdr:from>
    <xdr:to>
      <xdr:col>20</xdr:col>
      <xdr:colOff>0</xdr:colOff>
      <xdr:row>857</xdr:row>
      <xdr:rowOff>9525</xdr:rowOff>
    </xdr:to>
    <xdr:graphicFrame macro="">
      <xdr:nvGraphicFramePr>
        <xdr:cNvPr id="118" name="Chart 43">
          <a:extLst>
            <a:ext uri="{FF2B5EF4-FFF2-40B4-BE49-F238E27FC236}">
              <a16:creationId xmlns:a16="http://schemas.microsoft.com/office/drawing/2014/main" xmlns="" id="{00000000-0008-0000-17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19" name="Chart 43">
          <a:extLst>
            <a:ext uri="{FF2B5EF4-FFF2-40B4-BE49-F238E27FC236}">
              <a16:creationId xmlns:a16="http://schemas.microsoft.com/office/drawing/2014/main" xmlns="" id="{00000000-0008-0000-17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20" name="Chart 43">
          <a:extLst>
            <a:ext uri="{FF2B5EF4-FFF2-40B4-BE49-F238E27FC236}">
              <a16:creationId xmlns:a16="http://schemas.microsoft.com/office/drawing/2014/main" xmlns="" id="{00000000-0008-0000-17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21" name="Chart 43">
          <a:extLst>
            <a:ext uri="{FF2B5EF4-FFF2-40B4-BE49-F238E27FC236}">
              <a16:creationId xmlns:a16="http://schemas.microsoft.com/office/drawing/2014/main" xmlns="" id="{00000000-0008-0000-17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22" name="Chart 43">
          <a:extLst>
            <a:ext uri="{FF2B5EF4-FFF2-40B4-BE49-F238E27FC236}">
              <a16:creationId xmlns:a16="http://schemas.microsoft.com/office/drawing/2014/main" xmlns="" id="{00000000-0008-0000-1700-00007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23" name="Chart 43">
          <a:extLst>
            <a:ext uri="{FF2B5EF4-FFF2-40B4-BE49-F238E27FC236}">
              <a16:creationId xmlns:a16="http://schemas.microsoft.com/office/drawing/2014/main" xmlns="" id="{00000000-0008-0000-1700-00007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24" name="Chart 43">
          <a:extLst>
            <a:ext uri="{FF2B5EF4-FFF2-40B4-BE49-F238E27FC236}">
              <a16:creationId xmlns:a16="http://schemas.microsoft.com/office/drawing/2014/main" xmlns="" id="{00000000-0008-0000-1700-00007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6</xdr:col>
      <xdr:colOff>104775</xdr:colOff>
      <xdr:row>860</xdr:row>
      <xdr:rowOff>0</xdr:rowOff>
    </xdr:from>
    <xdr:to>
      <xdr:col>20</xdr:col>
      <xdr:colOff>0</xdr:colOff>
      <xdr:row>860</xdr:row>
      <xdr:rowOff>0</xdr:rowOff>
    </xdr:to>
    <xdr:graphicFrame macro="">
      <xdr:nvGraphicFramePr>
        <xdr:cNvPr id="125" name="Chart 43">
          <a:extLst>
            <a:ext uri="{FF2B5EF4-FFF2-40B4-BE49-F238E27FC236}">
              <a16:creationId xmlns:a16="http://schemas.microsoft.com/office/drawing/2014/main" xmlns="" id="{00000000-0008-0000-17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26" name="Chart 43">
          <a:extLst>
            <a:ext uri="{FF2B5EF4-FFF2-40B4-BE49-F238E27FC236}">
              <a16:creationId xmlns:a16="http://schemas.microsoft.com/office/drawing/2014/main" xmlns="" id="{00000000-0008-0000-1700-00007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27" name="Chart 43">
          <a:extLst>
            <a:ext uri="{FF2B5EF4-FFF2-40B4-BE49-F238E27FC236}">
              <a16:creationId xmlns:a16="http://schemas.microsoft.com/office/drawing/2014/main" xmlns="" id="{00000000-0008-0000-1700-00007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28" name="Chart 43">
          <a:extLst>
            <a:ext uri="{FF2B5EF4-FFF2-40B4-BE49-F238E27FC236}">
              <a16:creationId xmlns:a16="http://schemas.microsoft.com/office/drawing/2014/main" xmlns="" id="{00000000-0008-0000-17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29" name="Chart 43">
          <a:extLst>
            <a:ext uri="{FF2B5EF4-FFF2-40B4-BE49-F238E27FC236}">
              <a16:creationId xmlns:a16="http://schemas.microsoft.com/office/drawing/2014/main" xmlns="" id="{00000000-0008-0000-17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30" name="Chart 43">
          <a:extLst>
            <a:ext uri="{FF2B5EF4-FFF2-40B4-BE49-F238E27FC236}">
              <a16:creationId xmlns:a16="http://schemas.microsoft.com/office/drawing/2014/main" xmlns="" id="{00000000-0008-0000-1700-00008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31" name="Chart 43">
          <a:extLst>
            <a:ext uri="{FF2B5EF4-FFF2-40B4-BE49-F238E27FC236}">
              <a16:creationId xmlns:a16="http://schemas.microsoft.com/office/drawing/2014/main" xmlns="" id="{00000000-0008-0000-1700-00008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6</xdr:col>
      <xdr:colOff>104775</xdr:colOff>
      <xdr:row>861</xdr:row>
      <xdr:rowOff>0</xdr:rowOff>
    </xdr:from>
    <xdr:to>
      <xdr:col>20</xdr:col>
      <xdr:colOff>0</xdr:colOff>
      <xdr:row>861</xdr:row>
      <xdr:rowOff>0</xdr:rowOff>
    </xdr:to>
    <xdr:graphicFrame macro="">
      <xdr:nvGraphicFramePr>
        <xdr:cNvPr id="132" name="Chart 43">
          <a:extLst>
            <a:ext uri="{FF2B5EF4-FFF2-40B4-BE49-F238E27FC236}">
              <a16:creationId xmlns:a16="http://schemas.microsoft.com/office/drawing/2014/main" xmlns="" id="{00000000-0008-0000-1700-00008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6</xdr:col>
      <xdr:colOff>104775</xdr:colOff>
      <xdr:row>866</xdr:row>
      <xdr:rowOff>114300</xdr:rowOff>
    </xdr:from>
    <xdr:to>
      <xdr:col>20</xdr:col>
      <xdr:colOff>0</xdr:colOff>
      <xdr:row>883</xdr:row>
      <xdr:rowOff>28575</xdr:rowOff>
    </xdr:to>
    <xdr:graphicFrame macro="">
      <xdr:nvGraphicFramePr>
        <xdr:cNvPr id="133" name="Chart 43">
          <a:extLst>
            <a:ext uri="{FF2B5EF4-FFF2-40B4-BE49-F238E27FC236}">
              <a16:creationId xmlns:a16="http://schemas.microsoft.com/office/drawing/2014/main" xmlns="" id="{00000000-0008-0000-17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34" name="Chart 43">
          <a:extLst>
            <a:ext uri="{FF2B5EF4-FFF2-40B4-BE49-F238E27FC236}">
              <a16:creationId xmlns:a16="http://schemas.microsoft.com/office/drawing/2014/main" xmlns="" id="{00000000-0008-0000-1700-00008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35" name="Chart 43">
          <a:extLst>
            <a:ext uri="{FF2B5EF4-FFF2-40B4-BE49-F238E27FC236}">
              <a16:creationId xmlns:a16="http://schemas.microsoft.com/office/drawing/2014/main" xmlns="" id="{00000000-0008-0000-1700-00008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36" name="Chart 43">
          <a:extLst>
            <a:ext uri="{FF2B5EF4-FFF2-40B4-BE49-F238E27FC236}">
              <a16:creationId xmlns:a16="http://schemas.microsoft.com/office/drawing/2014/main" xmlns="" id="{00000000-0008-0000-1700-00008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37" name="Chart 43">
          <a:extLst>
            <a:ext uri="{FF2B5EF4-FFF2-40B4-BE49-F238E27FC236}">
              <a16:creationId xmlns:a16="http://schemas.microsoft.com/office/drawing/2014/main" xmlns="" id="{00000000-0008-0000-1700-00008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38" name="Chart 43">
          <a:extLst>
            <a:ext uri="{FF2B5EF4-FFF2-40B4-BE49-F238E27FC236}">
              <a16:creationId xmlns:a16="http://schemas.microsoft.com/office/drawing/2014/main" xmlns="" id="{00000000-0008-0000-1700-00008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39" name="Chart 43">
          <a:extLst>
            <a:ext uri="{FF2B5EF4-FFF2-40B4-BE49-F238E27FC236}">
              <a16:creationId xmlns:a16="http://schemas.microsoft.com/office/drawing/2014/main" xmlns="" id="{00000000-0008-0000-1700-00008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6</xdr:col>
      <xdr:colOff>104775</xdr:colOff>
      <xdr:row>886</xdr:row>
      <xdr:rowOff>0</xdr:rowOff>
    </xdr:from>
    <xdr:to>
      <xdr:col>20</xdr:col>
      <xdr:colOff>0</xdr:colOff>
      <xdr:row>886</xdr:row>
      <xdr:rowOff>0</xdr:rowOff>
    </xdr:to>
    <xdr:graphicFrame macro="">
      <xdr:nvGraphicFramePr>
        <xdr:cNvPr id="140" name="Chart 43">
          <a:extLst>
            <a:ext uri="{FF2B5EF4-FFF2-40B4-BE49-F238E27FC236}">
              <a16:creationId xmlns:a16="http://schemas.microsoft.com/office/drawing/2014/main" xmlns="" id="{00000000-0008-0000-1700-00008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1" name="Chart 43">
          <a:extLst>
            <a:ext uri="{FF2B5EF4-FFF2-40B4-BE49-F238E27FC236}">
              <a16:creationId xmlns:a16="http://schemas.microsoft.com/office/drawing/2014/main" xmlns="" id="{00000000-0008-0000-1700-00008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2" name="Chart 43">
          <a:extLst>
            <a:ext uri="{FF2B5EF4-FFF2-40B4-BE49-F238E27FC236}">
              <a16:creationId xmlns:a16="http://schemas.microsoft.com/office/drawing/2014/main" xmlns="" id="{00000000-0008-0000-1700-00008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3" name="Chart 43">
          <a:extLst>
            <a:ext uri="{FF2B5EF4-FFF2-40B4-BE49-F238E27FC236}">
              <a16:creationId xmlns:a16="http://schemas.microsoft.com/office/drawing/2014/main" xmlns="" id="{00000000-0008-0000-1700-00008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4" name="Chart 43">
          <a:extLst>
            <a:ext uri="{FF2B5EF4-FFF2-40B4-BE49-F238E27FC236}">
              <a16:creationId xmlns:a16="http://schemas.microsoft.com/office/drawing/2014/main" xmlns="" id="{00000000-0008-0000-1700-00009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5" name="Chart 43">
          <a:extLst>
            <a:ext uri="{FF2B5EF4-FFF2-40B4-BE49-F238E27FC236}">
              <a16:creationId xmlns:a16="http://schemas.microsoft.com/office/drawing/2014/main" xmlns="" id="{00000000-0008-0000-1700-00009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6" name="Chart 43">
          <a:extLst>
            <a:ext uri="{FF2B5EF4-FFF2-40B4-BE49-F238E27FC236}">
              <a16:creationId xmlns:a16="http://schemas.microsoft.com/office/drawing/2014/main" xmlns="" id="{00000000-0008-0000-17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6</xdr:col>
      <xdr:colOff>104775</xdr:colOff>
      <xdr:row>887</xdr:row>
      <xdr:rowOff>0</xdr:rowOff>
    </xdr:from>
    <xdr:to>
      <xdr:col>20</xdr:col>
      <xdr:colOff>0</xdr:colOff>
      <xdr:row>887</xdr:row>
      <xdr:rowOff>0</xdr:rowOff>
    </xdr:to>
    <xdr:graphicFrame macro="">
      <xdr:nvGraphicFramePr>
        <xdr:cNvPr id="147" name="Chart 43">
          <a:extLst>
            <a:ext uri="{FF2B5EF4-FFF2-40B4-BE49-F238E27FC236}">
              <a16:creationId xmlns:a16="http://schemas.microsoft.com/office/drawing/2014/main" xmlns="" id="{00000000-0008-0000-1700-00009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6</xdr:col>
      <xdr:colOff>104775</xdr:colOff>
      <xdr:row>892</xdr:row>
      <xdr:rowOff>28575</xdr:rowOff>
    </xdr:from>
    <xdr:to>
      <xdr:col>20</xdr:col>
      <xdr:colOff>0</xdr:colOff>
      <xdr:row>909</xdr:row>
      <xdr:rowOff>47625</xdr:rowOff>
    </xdr:to>
    <xdr:graphicFrame macro="">
      <xdr:nvGraphicFramePr>
        <xdr:cNvPr id="148" name="Chart 43">
          <a:extLst>
            <a:ext uri="{FF2B5EF4-FFF2-40B4-BE49-F238E27FC236}">
              <a16:creationId xmlns:a16="http://schemas.microsoft.com/office/drawing/2014/main" xmlns="" id="{00000000-0008-0000-1700-00009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6</xdr:col>
      <xdr:colOff>133350</xdr:colOff>
      <xdr:row>33</xdr:row>
      <xdr:rowOff>47625</xdr:rowOff>
    </xdr:from>
    <xdr:to>
      <xdr:col>20</xdr:col>
      <xdr:colOff>19050</xdr:colOff>
      <xdr:row>51</xdr:row>
      <xdr:rowOff>95250</xdr:rowOff>
    </xdr:to>
    <xdr:graphicFrame macro="">
      <xdr:nvGraphicFramePr>
        <xdr:cNvPr id="149" name="Chart 17">
          <a:extLst>
            <a:ext uri="{FF2B5EF4-FFF2-40B4-BE49-F238E27FC236}">
              <a16:creationId xmlns:a16="http://schemas.microsoft.com/office/drawing/2014/main" xmlns="" id="{00000000-0008-0000-1700-00009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6</xdr:col>
      <xdr:colOff>104775</xdr:colOff>
      <xdr:row>59</xdr:row>
      <xdr:rowOff>28575</xdr:rowOff>
    </xdr:from>
    <xdr:to>
      <xdr:col>20</xdr:col>
      <xdr:colOff>0</xdr:colOff>
      <xdr:row>77</xdr:row>
      <xdr:rowOff>95250</xdr:rowOff>
    </xdr:to>
    <xdr:graphicFrame macro="">
      <xdr:nvGraphicFramePr>
        <xdr:cNvPr id="150" name="Chart 18">
          <a:extLst>
            <a:ext uri="{FF2B5EF4-FFF2-40B4-BE49-F238E27FC236}">
              <a16:creationId xmlns:a16="http://schemas.microsoft.com/office/drawing/2014/main" xmlns="" id="{00000000-0008-0000-1700-00009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6</xdr:col>
      <xdr:colOff>133350</xdr:colOff>
      <xdr:row>59</xdr:row>
      <xdr:rowOff>47625</xdr:rowOff>
    </xdr:from>
    <xdr:to>
      <xdr:col>20</xdr:col>
      <xdr:colOff>19050</xdr:colOff>
      <xdr:row>77</xdr:row>
      <xdr:rowOff>95250</xdr:rowOff>
    </xdr:to>
    <xdr:graphicFrame macro="">
      <xdr:nvGraphicFramePr>
        <xdr:cNvPr id="151" name="Chart 17">
          <a:extLst>
            <a:ext uri="{FF2B5EF4-FFF2-40B4-BE49-F238E27FC236}">
              <a16:creationId xmlns:a16="http://schemas.microsoft.com/office/drawing/2014/main" xmlns="" id="{00000000-0008-0000-1700-00009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6</xdr:col>
      <xdr:colOff>104775</xdr:colOff>
      <xdr:row>59</xdr:row>
      <xdr:rowOff>28575</xdr:rowOff>
    </xdr:from>
    <xdr:to>
      <xdr:col>20</xdr:col>
      <xdr:colOff>0</xdr:colOff>
      <xdr:row>77</xdr:row>
      <xdr:rowOff>95250</xdr:rowOff>
    </xdr:to>
    <xdr:graphicFrame macro="">
      <xdr:nvGraphicFramePr>
        <xdr:cNvPr id="152" name="Chart 18">
          <a:extLst>
            <a:ext uri="{FF2B5EF4-FFF2-40B4-BE49-F238E27FC236}">
              <a16:creationId xmlns:a16="http://schemas.microsoft.com/office/drawing/2014/main" xmlns="" id="{00000000-0008-0000-1700-00009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6</xdr:col>
      <xdr:colOff>133350</xdr:colOff>
      <xdr:row>59</xdr:row>
      <xdr:rowOff>47625</xdr:rowOff>
    </xdr:from>
    <xdr:to>
      <xdr:col>20</xdr:col>
      <xdr:colOff>19050</xdr:colOff>
      <xdr:row>77</xdr:row>
      <xdr:rowOff>95250</xdr:rowOff>
    </xdr:to>
    <xdr:graphicFrame macro="">
      <xdr:nvGraphicFramePr>
        <xdr:cNvPr id="153" name="Chart 17">
          <a:extLst>
            <a:ext uri="{FF2B5EF4-FFF2-40B4-BE49-F238E27FC236}">
              <a16:creationId xmlns:a16="http://schemas.microsoft.com/office/drawing/2014/main" xmlns="" id="{00000000-0008-0000-1700-00009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6</xdr:col>
      <xdr:colOff>104775</xdr:colOff>
      <xdr:row>85</xdr:row>
      <xdr:rowOff>28575</xdr:rowOff>
    </xdr:from>
    <xdr:to>
      <xdr:col>20</xdr:col>
      <xdr:colOff>0</xdr:colOff>
      <xdr:row>103</xdr:row>
      <xdr:rowOff>95250</xdr:rowOff>
    </xdr:to>
    <xdr:graphicFrame macro="">
      <xdr:nvGraphicFramePr>
        <xdr:cNvPr id="154" name="Chart 18">
          <a:extLst>
            <a:ext uri="{FF2B5EF4-FFF2-40B4-BE49-F238E27FC236}">
              <a16:creationId xmlns:a16="http://schemas.microsoft.com/office/drawing/2014/main" xmlns="" id="{00000000-0008-0000-1700-00009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6</xdr:col>
      <xdr:colOff>133350</xdr:colOff>
      <xdr:row>85</xdr:row>
      <xdr:rowOff>47625</xdr:rowOff>
    </xdr:from>
    <xdr:to>
      <xdr:col>20</xdr:col>
      <xdr:colOff>19050</xdr:colOff>
      <xdr:row>103</xdr:row>
      <xdr:rowOff>95250</xdr:rowOff>
    </xdr:to>
    <xdr:graphicFrame macro="">
      <xdr:nvGraphicFramePr>
        <xdr:cNvPr id="155" name="Chart 17">
          <a:extLst>
            <a:ext uri="{FF2B5EF4-FFF2-40B4-BE49-F238E27FC236}">
              <a16:creationId xmlns:a16="http://schemas.microsoft.com/office/drawing/2014/main" xmlns="" id="{00000000-0008-0000-1700-00009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6</xdr:col>
      <xdr:colOff>104775</xdr:colOff>
      <xdr:row>111</xdr:row>
      <xdr:rowOff>28575</xdr:rowOff>
    </xdr:from>
    <xdr:to>
      <xdr:col>20</xdr:col>
      <xdr:colOff>0</xdr:colOff>
      <xdr:row>129</xdr:row>
      <xdr:rowOff>95250</xdr:rowOff>
    </xdr:to>
    <xdr:graphicFrame macro="">
      <xdr:nvGraphicFramePr>
        <xdr:cNvPr id="156" name="Chart 18">
          <a:extLst>
            <a:ext uri="{FF2B5EF4-FFF2-40B4-BE49-F238E27FC236}">
              <a16:creationId xmlns:a16="http://schemas.microsoft.com/office/drawing/2014/main" xmlns="" id="{00000000-0008-0000-1700-00009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6</xdr:col>
      <xdr:colOff>133350</xdr:colOff>
      <xdr:row>111</xdr:row>
      <xdr:rowOff>47625</xdr:rowOff>
    </xdr:from>
    <xdr:to>
      <xdr:col>20</xdr:col>
      <xdr:colOff>19050</xdr:colOff>
      <xdr:row>129</xdr:row>
      <xdr:rowOff>95250</xdr:rowOff>
    </xdr:to>
    <xdr:graphicFrame macro="">
      <xdr:nvGraphicFramePr>
        <xdr:cNvPr id="157" name="Chart 17">
          <a:extLst>
            <a:ext uri="{FF2B5EF4-FFF2-40B4-BE49-F238E27FC236}">
              <a16:creationId xmlns:a16="http://schemas.microsoft.com/office/drawing/2014/main" xmlns="" id="{00000000-0008-0000-1700-00009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6</xdr:col>
      <xdr:colOff>104775</xdr:colOff>
      <xdr:row>137</xdr:row>
      <xdr:rowOff>28575</xdr:rowOff>
    </xdr:from>
    <xdr:to>
      <xdr:col>20</xdr:col>
      <xdr:colOff>0</xdr:colOff>
      <xdr:row>155</xdr:row>
      <xdr:rowOff>95250</xdr:rowOff>
    </xdr:to>
    <xdr:graphicFrame macro="">
      <xdr:nvGraphicFramePr>
        <xdr:cNvPr id="158" name="Chart 18">
          <a:extLst>
            <a:ext uri="{FF2B5EF4-FFF2-40B4-BE49-F238E27FC236}">
              <a16:creationId xmlns:a16="http://schemas.microsoft.com/office/drawing/2014/main" xmlns="" id="{00000000-0008-0000-1700-00009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6</xdr:col>
      <xdr:colOff>133350</xdr:colOff>
      <xdr:row>137</xdr:row>
      <xdr:rowOff>47625</xdr:rowOff>
    </xdr:from>
    <xdr:to>
      <xdr:col>20</xdr:col>
      <xdr:colOff>19050</xdr:colOff>
      <xdr:row>155</xdr:row>
      <xdr:rowOff>95250</xdr:rowOff>
    </xdr:to>
    <xdr:graphicFrame macro="">
      <xdr:nvGraphicFramePr>
        <xdr:cNvPr id="159" name="Chart 17">
          <a:extLst>
            <a:ext uri="{FF2B5EF4-FFF2-40B4-BE49-F238E27FC236}">
              <a16:creationId xmlns:a16="http://schemas.microsoft.com/office/drawing/2014/main" xmlns="" id="{00000000-0008-0000-1700-00009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6</xdr:col>
      <xdr:colOff>104775</xdr:colOff>
      <xdr:row>163</xdr:row>
      <xdr:rowOff>28575</xdr:rowOff>
    </xdr:from>
    <xdr:to>
      <xdr:col>20</xdr:col>
      <xdr:colOff>0</xdr:colOff>
      <xdr:row>181</xdr:row>
      <xdr:rowOff>95250</xdr:rowOff>
    </xdr:to>
    <xdr:graphicFrame macro="">
      <xdr:nvGraphicFramePr>
        <xdr:cNvPr id="160" name="Chart 18">
          <a:extLst>
            <a:ext uri="{FF2B5EF4-FFF2-40B4-BE49-F238E27FC236}">
              <a16:creationId xmlns:a16="http://schemas.microsoft.com/office/drawing/2014/main" xmlns="" id="{00000000-0008-0000-1700-0000A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6</xdr:col>
      <xdr:colOff>133350</xdr:colOff>
      <xdr:row>163</xdr:row>
      <xdr:rowOff>47625</xdr:rowOff>
    </xdr:from>
    <xdr:to>
      <xdr:col>20</xdr:col>
      <xdr:colOff>19050</xdr:colOff>
      <xdr:row>181</xdr:row>
      <xdr:rowOff>95250</xdr:rowOff>
    </xdr:to>
    <xdr:graphicFrame macro="">
      <xdr:nvGraphicFramePr>
        <xdr:cNvPr id="161" name="Chart 17">
          <a:extLst>
            <a:ext uri="{FF2B5EF4-FFF2-40B4-BE49-F238E27FC236}">
              <a16:creationId xmlns:a16="http://schemas.microsoft.com/office/drawing/2014/main" xmlns="" id="{00000000-0008-0000-1700-0000A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6</xdr:col>
      <xdr:colOff>104775</xdr:colOff>
      <xdr:row>189</xdr:row>
      <xdr:rowOff>28575</xdr:rowOff>
    </xdr:from>
    <xdr:to>
      <xdr:col>20</xdr:col>
      <xdr:colOff>0</xdr:colOff>
      <xdr:row>207</xdr:row>
      <xdr:rowOff>95250</xdr:rowOff>
    </xdr:to>
    <xdr:graphicFrame macro="">
      <xdr:nvGraphicFramePr>
        <xdr:cNvPr id="162" name="Chart 18">
          <a:extLst>
            <a:ext uri="{FF2B5EF4-FFF2-40B4-BE49-F238E27FC236}">
              <a16:creationId xmlns:a16="http://schemas.microsoft.com/office/drawing/2014/main" xmlns="" id="{00000000-0008-0000-1700-0000A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6</xdr:col>
      <xdr:colOff>133350</xdr:colOff>
      <xdr:row>189</xdr:row>
      <xdr:rowOff>47625</xdr:rowOff>
    </xdr:from>
    <xdr:to>
      <xdr:col>20</xdr:col>
      <xdr:colOff>19050</xdr:colOff>
      <xdr:row>207</xdr:row>
      <xdr:rowOff>95250</xdr:rowOff>
    </xdr:to>
    <xdr:graphicFrame macro="">
      <xdr:nvGraphicFramePr>
        <xdr:cNvPr id="163" name="Chart 17">
          <a:extLst>
            <a:ext uri="{FF2B5EF4-FFF2-40B4-BE49-F238E27FC236}">
              <a16:creationId xmlns:a16="http://schemas.microsoft.com/office/drawing/2014/main" xmlns="" id="{00000000-0008-0000-1700-0000A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6</xdr:col>
      <xdr:colOff>104775</xdr:colOff>
      <xdr:row>215</xdr:row>
      <xdr:rowOff>28575</xdr:rowOff>
    </xdr:from>
    <xdr:to>
      <xdr:col>20</xdr:col>
      <xdr:colOff>0</xdr:colOff>
      <xdr:row>233</xdr:row>
      <xdr:rowOff>95250</xdr:rowOff>
    </xdr:to>
    <xdr:graphicFrame macro="">
      <xdr:nvGraphicFramePr>
        <xdr:cNvPr id="164" name="Chart 18">
          <a:extLst>
            <a:ext uri="{FF2B5EF4-FFF2-40B4-BE49-F238E27FC236}">
              <a16:creationId xmlns:a16="http://schemas.microsoft.com/office/drawing/2014/main" xmlns="" id="{00000000-0008-0000-1700-0000A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6</xdr:col>
      <xdr:colOff>133350</xdr:colOff>
      <xdr:row>215</xdr:row>
      <xdr:rowOff>47625</xdr:rowOff>
    </xdr:from>
    <xdr:to>
      <xdr:col>20</xdr:col>
      <xdr:colOff>19050</xdr:colOff>
      <xdr:row>233</xdr:row>
      <xdr:rowOff>95250</xdr:rowOff>
    </xdr:to>
    <xdr:graphicFrame macro="">
      <xdr:nvGraphicFramePr>
        <xdr:cNvPr id="165" name="Chart 17">
          <a:extLst>
            <a:ext uri="{FF2B5EF4-FFF2-40B4-BE49-F238E27FC236}">
              <a16:creationId xmlns:a16="http://schemas.microsoft.com/office/drawing/2014/main" xmlns="" id="{00000000-0008-0000-1700-0000A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6</xdr:col>
      <xdr:colOff>104775</xdr:colOff>
      <xdr:row>241</xdr:row>
      <xdr:rowOff>28575</xdr:rowOff>
    </xdr:from>
    <xdr:to>
      <xdr:col>20</xdr:col>
      <xdr:colOff>0</xdr:colOff>
      <xdr:row>259</xdr:row>
      <xdr:rowOff>95250</xdr:rowOff>
    </xdr:to>
    <xdr:graphicFrame macro="">
      <xdr:nvGraphicFramePr>
        <xdr:cNvPr id="166" name="Chart 18">
          <a:extLst>
            <a:ext uri="{FF2B5EF4-FFF2-40B4-BE49-F238E27FC236}">
              <a16:creationId xmlns:a16="http://schemas.microsoft.com/office/drawing/2014/main" xmlns="" id="{00000000-0008-0000-1700-0000A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6</xdr:col>
      <xdr:colOff>133350</xdr:colOff>
      <xdr:row>241</xdr:row>
      <xdr:rowOff>47625</xdr:rowOff>
    </xdr:from>
    <xdr:to>
      <xdr:col>20</xdr:col>
      <xdr:colOff>19050</xdr:colOff>
      <xdr:row>259</xdr:row>
      <xdr:rowOff>95250</xdr:rowOff>
    </xdr:to>
    <xdr:graphicFrame macro="">
      <xdr:nvGraphicFramePr>
        <xdr:cNvPr id="167" name="Chart 17">
          <a:extLst>
            <a:ext uri="{FF2B5EF4-FFF2-40B4-BE49-F238E27FC236}">
              <a16:creationId xmlns:a16="http://schemas.microsoft.com/office/drawing/2014/main" xmlns="" id="{00000000-0008-0000-1700-0000A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6</xdr:col>
      <xdr:colOff>104775</xdr:colOff>
      <xdr:row>267</xdr:row>
      <xdr:rowOff>28575</xdr:rowOff>
    </xdr:from>
    <xdr:to>
      <xdr:col>20</xdr:col>
      <xdr:colOff>0</xdr:colOff>
      <xdr:row>285</xdr:row>
      <xdr:rowOff>95250</xdr:rowOff>
    </xdr:to>
    <xdr:graphicFrame macro="">
      <xdr:nvGraphicFramePr>
        <xdr:cNvPr id="168" name="Chart 18">
          <a:extLst>
            <a:ext uri="{FF2B5EF4-FFF2-40B4-BE49-F238E27FC236}">
              <a16:creationId xmlns:a16="http://schemas.microsoft.com/office/drawing/2014/main" xmlns="" id="{00000000-0008-0000-1700-0000A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6</xdr:col>
      <xdr:colOff>133350</xdr:colOff>
      <xdr:row>267</xdr:row>
      <xdr:rowOff>47625</xdr:rowOff>
    </xdr:from>
    <xdr:to>
      <xdr:col>20</xdr:col>
      <xdr:colOff>19050</xdr:colOff>
      <xdr:row>285</xdr:row>
      <xdr:rowOff>95250</xdr:rowOff>
    </xdr:to>
    <xdr:graphicFrame macro="">
      <xdr:nvGraphicFramePr>
        <xdr:cNvPr id="169" name="Chart 17">
          <a:extLst>
            <a:ext uri="{FF2B5EF4-FFF2-40B4-BE49-F238E27FC236}">
              <a16:creationId xmlns:a16="http://schemas.microsoft.com/office/drawing/2014/main" xmlns="" id="{00000000-0008-0000-1700-0000A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6</xdr:col>
      <xdr:colOff>104775</xdr:colOff>
      <xdr:row>293</xdr:row>
      <xdr:rowOff>28575</xdr:rowOff>
    </xdr:from>
    <xdr:to>
      <xdr:col>20</xdr:col>
      <xdr:colOff>0</xdr:colOff>
      <xdr:row>311</xdr:row>
      <xdr:rowOff>95250</xdr:rowOff>
    </xdr:to>
    <xdr:graphicFrame macro="">
      <xdr:nvGraphicFramePr>
        <xdr:cNvPr id="170" name="Chart 18">
          <a:extLst>
            <a:ext uri="{FF2B5EF4-FFF2-40B4-BE49-F238E27FC236}">
              <a16:creationId xmlns:a16="http://schemas.microsoft.com/office/drawing/2014/main" xmlns="" id="{00000000-0008-0000-1700-0000A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6</xdr:col>
      <xdr:colOff>133350</xdr:colOff>
      <xdr:row>293</xdr:row>
      <xdr:rowOff>47625</xdr:rowOff>
    </xdr:from>
    <xdr:to>
      <xdr:col>20</xdr:col>
      <xdr:colOff>19050</xdr:colOff>
      <xdr:row>311</xdr:row>
      <xdr:rowOff>95250</xdr:rowOff>
    </xdr:to>
    <xdr:graphicFrame macro="">
      <xdr:nvGraphicFramePr>
        <xdr:cNvPr id="171" name="Chart 17">
          <a:extLst>
            <a:ext uri="{FF2B5EF4-FFF2-40B4-BE49-F238E27FC236}">
              <a16:creationId xmlns:a16="http://schemas.microsoft.com/office/drawing/2014/main" xmlns="" id="{00000000-0008-0000-1700-0000A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6</xdr:col>
      <xdr:colOff>104775</xdr:colOff>
      <xdr:row>319</xdr:row>
      <xdr:rowOff>28575</xdr:rowOff>
    </xdr:from>
    <xdr:to>
      <xdr:col>20</xdr:col>
      <xdr:colOff>0</xdr:colOff>
      <xdr:row>337</xdr:row>
      <xdr:rowOff>95250</xdr:rowOff>
    </xdr:to>
    <xdr:graphicFrame macro="">
      <xdr:nvGraphicFramePr>
        <xdr:cNvPr id="172" name="Chart 18">
          <a:extLst>
            <a:ext uri="{FF2B5EF4-FFF2-40B4-BE49-F238E27FC236}">
              <a16:creationId xmlns:a16="http://schemas.microsoft.com/office/drawing/2014/main" xmlns="" id="{00000000-0008-0000-17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6</xdr:col>
      <xdr:colOff>133350</xdr:colOff>
      <xdr:row>319</xdr:row>
      <xdr:rowOff>47625</xdr:rowOff>
    </xdr:from>
    <xdr:to>
      <xdr:col>20</xdr:col>
      <xdr:colOff>19050</xdr:colOff>
      <xdr:row>337</xdr:row>
      <xdr:rowOff>95250</xdr:rowOff>
    </xdr:to>
    <xdr:graphicFrame macro="">
      <xdr:nvGraphicFramePr>
        <xdr:cNvPr id="173" name="Chart 17">
          <a:extLst>
            <a:ext uri="{FF2B5EF4-FFF2-40B4-BE49-F238E27FC236}">
              <a16:creationId xmlns:a16="http://schemas.microsoft.com/office/drawing/2014/main" xmlns="" id="{00000000-0008-0000-1700-0000A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6</xdr:col>
      <xdr:colOff>104775</xdr:colOff>
      <xdr:row>345</xdr:row>
      <xdr:rowOff>28575</xdr:rowOff>
    </xdr:from>
    <xdr:to>
      <xdr:col>20</xdr:col>
      <xdr:colOff>0</xdr:colOff>
      <xdr:row>363</xdr:row>
      <xdr:rowOff>95250</xdr:rowOff>
    </xdr:to>
    <xdr:graphicFrame macro="">
      <xdr:nvGraphicFramePr>
        <xdr:cNvPr id="174" name="Chart 18">
          <a:extLst>
            <a:ext uri="{FF2B5EF4-FFF2-40B4-BE49-F238E27FC236}">
              <a16:creationId xmlns:a16="http://schemas.microsoft.com/office/drawing/2014/main" xmlns="" id="{00000000-0008-0000-1700-0000A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6</xdr:col>
      <xdr:colOff>133350</xdr:colOff>
      <xdr:row>345</xdr:row>
      <xdr:rowOff>47625</xdr:rowOff>
    </xdr:from>
    <xdr:to>
      <xdr:col>20</xdr:col>
      <xdr:colOff>19050</xdr:colOff>
      <xdr:row>363</xdr:row>
      <xdr:rowOff>95250</xdr:rowOff>
    </xdr:to>
    <xdr:graphicFrame macro="">
      <xdr:nvGraphicFramePr>
        <xdr:cNvPr id="175" name="Chart 17">
          <a:extLst>
            <a:ext uri="{FF2B5EF4-FFF2-40B4-BE49-F238E27FC236}">
              <a16:creationId xmlns:a16="http://schemas.microsoft.com/office/drawing/2014/main" xmlns="" id="{00000000-0008-0000-1700-0000A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6</xdr:col>
      <xdr:colOff>104775</xdr:colOff>
      <xdr:row>371</xdr:row>
      <xdr:rowOff>28575</xdr:rowOff>
    </xdr:from>
    <xdr:to>
      <xdr:col>20</xdr:col>
      <xdr:colOff>0</xdr:colOff>
      <xdr:row>389</xdr:row>
      <xdr:rowOff>95250</xdr:rowOff>
    </xdr:to>
    <xdr:graphicFrame macro="">
      <xdr:nvGraphicFramePr>
        <xdr:cNvPr id="176" name="Chart 18">
          <a:extLst>
            <a:ext uri="{FF2B5EF4-FFF2-40B4-BE49-F238E27FC236}">
              <a16:creationId xmlns:a16="http://schemas.microsoft.com/office/drawing/2014/main" xmlns="" id="{00000000-0008-0000-1700-0000B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6</xdr:col>
      <xdr:colOff>133350</xdr:colOff>
      <xdr:row>371</xdr:row>
      <xdr:rowOff>47625</xdr:rowOff>
    </xdr:from>
    <xdr:to>
      <xdr:col>20</xdr:col>
      <xdr:colOff>19050</xdr:colOff>
      <xdr:row>389</xdr:row>
      <xdr:rowOff>95250</xdr:rowOff>
    </xdr:to>
    <xdr:graphicFrame macro="">
      <xdr:nvGraphicFramePr>
        <xdr:cNvPr id="177" name="Chart 17">
          <a:extLst>
            <a:ext uri="{FF2B5EF4-FFF2-40B4-BE49-F238E27FC236}">
              <a16:creationId xmlns:a16="http://schemas.microsoft.com/office/drawing/2014/main" xmlns="" id="{00000000-0008-0000-1700-0000B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6</xdr:col>
      <xdr:colOff>104775</xdr:colOff>
      <xdr:row>397</xdr:row>
      <xdr:rowOff>28575</xdr:rowOff>
    </xdr:from>
    <xdr:to>
      <xdr:col>20</xdr:col>
      <xdr:colOff>0</xdr:colOff>
      <xdr:row>415</xdr:row>
      <xdr:rowOff>95250</xdr:rowOff>
    </xdr:to>
    <xdr:graphicFrame macro="">
      <xdr:nvGraphicFramePr>
        <xdr:cNvPr id="178" name="Chart 18">
          <a:extLst>
            <a:ext uri="{FF2B5EF4-FFF2-40B4-BE49-F238E27FC236}">
              <a16:creationId xmlns:a16="http://schemas.microsoft.com/office/drawing/2014/main" xmlns="" id="{00000000-0008-0000-1700-0000B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6</xdr:col>
      <xdr:colOff>133350</xdr:colOff>
      <xdr:row>397</xdr:row>
      <xdr:rowOff>47625</xdr:rowOff>
    </xdr:from>
    <xdr:to>
      <xdr:col>20</xdr:col>
      <xdr:colOff>19050</xdr:colOff>
      <xdr:row>415</xdr:row>
      <xdr:rowOff>95250</xdr:rowOff>
    </xdr:to>
    <xdr:graphicFrame macro="">
      <xdr:nvGraphicFramePr>
        <xdr:cNvPr id="179" name="Chart 17">
          <a:extLst>
            <a:ext uri="{FF2B5EF4-FFF2-40B4-BE49-F238E27FC236}">
              <a16:creationId xmlns:a16="http://schemas.microsoft.com/office/drawing/2014/main" xmlns="" id="{00000000-0008-0000-1700-0000B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6</xdr:col>
      <xdr:colOff>104775</xdr:colOff>
      <xdr:row>59</xdr:row>
      <xdr:rowOff>28575</xdr:rowOff>
    </xdr:from>
    <xdr:to>
      <xdr:col>20</xdr:col>
      <xdr:colOff>0</xdr:colOff>
      <xdr:row>77</xdr:row>
      <xdr:rowOff>95250</xdr:rowOff>
    </xdr:to>
    <xdr:graphicFrame macro="">
      <xdr:nvGraphicFramePr>
        <xdr:cNvPr id="180" name="Chart 18">
          <a:extLst>
            <a:ext uri="{FF2B5EF4-FFF2-40B4-BE49-F238E27FC236}">
              <a16:creationId xmlns:a16="http://schemas.microsoft.com/office/drawing/2014/main" xmlns="" id="{00000000-0008-0000-1700-0000B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6</xdr:col>
      <xdr:colOff>133350</xdr:colOff>
      <xdr:row>59</xdr:row>
      <xdr:rowOff>47625</xdr:rowOff>
    </xdr:from>
    <xdr:to>
      <xdr:col>20</xdr:col>
      <xdr:colOff>19050</xdr:colOff>
      <xdr:row>77</xdr:row>
      <xdr:rowOff>95250</xdr:rowOff>
    </xdr:to>
    <xdr:graphicFrame macro="">
      <xdr:nvGraphicFramePr>
        <xdr:cNvPr id="181" name="Chart 17">
          <a:extLst>
            <a:ext uri="{FF2B5EF4-FFF2-40B4-BE49-F238E27FC236}">
              <a16:creationId xmlns:a16="http://schemas.microsoft.com/office/drawing/2014/main" xmlns="" id="{00000000-0008-0000-1700-0000B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6</xdr:col>
      <xdr:colOff>104775</xdr:colOff>
      <xdr:row>85</xdr:row>
      <xdr:rowOff>28575</xdr:rowOff>
    </xdr:from>
    <xdr:to>
      <xdr:col>20</xdr:col>
      <xdr:colOff>0</xdr:colOff>
      <xdr:row>103</xdr:row>
      <xdr:rowOff>95250</xdr:rowOff>
    </xdr:to>
    <xdr:graphicFrame macro="">
      <xdr:nvGraphicFramePr>
        <xdr:cNvPr id="182" name="Chart 18">
          <a:extLst>
            <a:ext uri="{FF2B5EF4-FFF2-40B4-BE49-F238E27FC236}">
              <a16:creationId xmlns:a16="http://schemas.microsoft.com/office/drawing/2014/main" xmlns="" id="{00000000-0008-0000-1700-0000B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6</xdr:col>
      <xdr:colOff>133350</xdr:colOff>
      <xdr:row>85</xdr:row>
      <xdr:rowOff>47625</xdr:rowOff>
    </xdr:from>
    <xdr:to>
      <xdr:col>20</xdr:col>
      <xdr:colOff>19050</xdr:colOff>
      <xdr:row>103</xdr:row>
      <xdr:rowOff>95250</xdr:rowOff>
    </xdr:to>
    <xdr:graphicFrame macro="">
      <xdr:nvGraphicFramePr>
        <xdr:cNvPr id="183" name="Chart 17">
          <a:extLst>
            <a:ext uri="{FF2B5EF4-FFF2-40B4-BE49-F238E27FC236}">
              <a16:creationId xmlns:a16="http://schemas.microsoft.com/office/drawing/2014/main" xmlns="" id="{00000000-0008-0000-1700-0000B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6</xdr:col>
      <xdr:colOff>104775</xdr:colOff>
      <xdr:row>111</xdr:row>
      <xdr:rowOff>28575</xdr:rowOff>
    </xdr:from>
    <xdr:to>
      <xdr:col>20</xdr:col>
      <xdr:colOff>0</xdr:colOff>
      <xdr:row>129</xdr:row>
      <xdr:rowOff>95250</xdr:rowOff>
    </xdr:to>
    <xdr:graphicFrame macro="">
      <xdr:nvGraphicFramePr>
        <xdr:cNvPr id="184" name="Chart 18">
          <a:extLst>
            <a:ext uri="{FF2B5EF4-FFF2-40B4-BE49-F238E27FC236}">
              <a16:creationId xmlns:a16="http://schemas.microsoft.com/office/drawing/2014/main" xmlns="" id="{00000000-0008-0000-1700-0000B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6</xdr:col>
      <xdr:colOff>133350</xdr:colOff>
      <xdr:row>111</xdr:row>
      <xdr:rowOff>47625</xdr:rowOff>
    </xdr:from>
    <xdr:to>
      <xdr:col>20</xdr:col>
      <xdr:colOff>19050</xdr:colOff>
      <xdr:row>129</xdr:row>
      <xdr:rowOff>95250</xdr:rowOff>
    </xdr:to>
    <xdr:graphicFrame macro="">
      <xdr:nvGraphicFramePr>
        <xdr:cNvPr id="185" name="Chart 17">
          <a:extLst>
            <a:ext uri="{FF2B5EF4-FFF2-40B4-BE49-F238E27FC236}">
              <a16:creationId xmlns:a16="http://schemas.microsoft.com/office/drawing/2014/main" xmlns="" id="{00000000-0008-0000-1700-0000B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6</xdr:col>
      <xdr:colOff>104775</xdr:colOff>
      <xdr:row>137</xdr:row>
      <xdr:rowOff>28575</xdr:rowOff>
    </xdr:from>
    <xdr:to>
      <xdr:col>20</xdr:col>
      <xdr:colOff>0</xdr:colOff>
      <xdr:row>155</xdr:row>
      <xdr:rowOff>95250</xdr:rowOff>
    </xdr:to>
    <xdr:graphicFrame macro="">
      <xdr:nvGraphicFramePr>
        <xdr:cNvPr id="186" name="Chart 18">
          <a:extLst>
            <a:ext uri="{FF2B5EF4-FFF2-40B4-BE49-F238E27FC236}">
              <a16:creationId xmlns:a16="http://schemas.microsoft.com/office/drawing/2014/main" xmlns="" id="{00000000-0008-0000-1700-0000B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6</xdr:col>
      <xdr:colOff>133350</xdr:colOff>
      <xdr:row>137</xdr:row>
      <xdr:rowOff>47625</xdr:rowOff>
    </xdr:from>
    <xdr:to>
      <xdr:col>20</xdr:col>
      <xdr:colOff>19050</xdr:colOff>
      <xdr:row>155</xdr:row>
      <xdr:rowOff>95250</xdr:rowOff>
    </xdr:to>
    <xdr:graphicFrame macro="">
      <xdr:nvGraphicFramePr>
        <xdr:cNvPr id="187" name="Chart 17">
          <a:extLst>
            <a:ext uri="{FF2B5EF4-FFF2-40B4-BE49-F238E27FC236}">
              <a16:creationId xmlns:a16="http://schemas.microsoft.com/office/drawing/2014/main" xmlns="" id="{00000000-0008-0000-1700-0000B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6</xdr:col>
      <xdr:colOff>104775</xdr:colOff>
      <xdr:row>163</xdr:row>
      <xdr:rowOff>28575</xdr:rowOff>
    </xdr:from>
    <xdr:to>
      <xdr:col>20</xdr:col>
      <xdr:colOff>0</xdr:colOff>
      <xdr:row>181</xdr:row>
      <xdr:rowOff>95250</xdr:rowOff>
    </xdr:to>
    <xdr:graphicFrame macro="">
      <xdr:nvGraphicFramePr>
        <xdr:cNvPr id="188" name="Chart 18">
          <a:extLst>
            <a:ext uri="{FF2B5EF4-FFF2-40B4-BE49-F238E27FC236}">
              <a16:creationId xmlns:a16="http://schemas.microsoft.com/office/drawing/2014/main" xmlns="" id="{00000000-0008-0000-1700-0000B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6</xdr:col>
      <xdr:colOff>133350</xdr:colOff>
      <xdr:row>163</xdr:row>
      <xdr:rowOff>47625</xdr:rowOff>
    </xdr:from>
    <xdr:to>
      <xdr:col>20</xdr:col>
      <xdr:colOff>19050</xdr:colOff>
      <xdr:row>181</xdr:row>
      <xdr:rowOff>95250</xdr:rowOff>
    </xdr:to>
    <xdr:graphicFrame macro="">
      <xdr:nvGraphicFramePr>
        <xdr:cNvPr id="189" name="Chart 17">
          <a:extLst>
            <a:ext uri="{FF2B5EF4-FFF2-40B4-BE49-F238E27FC236}">
              <a16:creationId xmlns:a16="http://schemas.microsoft.com/office/drawing/2014/main" xmlns="" id="{00000000-0008-0000-1700-0000B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6</xdr:col>
      <xdr:colOff>104775</xdr:colOff>
      <xdr:row>189</xdr:row>
      <xdr:rowOff>28575</xdr:rowOff>
    </xdr:from>
    <xdr:to>
      <xdr:col>20</xdr:col>
      <xdr:colOff>0</xdr:colOff>
      <xdr:row>207</xdr:row>
      <xdr:rowOff>95250</xdr:rowOff>
    </xdr:to>
    <xdr:graphicFrame macro="">
      <xdr:nvGraphicFramePr>
        <xdr:cNvPr id="190" name="Chart 18">
          <a:extLst>
            <a:ext uri="{FF2B5EF4-FFF2-40B4-BE49-F238E27FC236}">
              <a16:creationId xmlns:a16="http://schemas.microsoft.com/office/drawing/2014/main" xmlns="" id="{00000000-0008-0000-1700-0000B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6</xdr:col>
      <xdr:colOff>133350</xdr:colOff>
      <xdr:row>189</xdr:row>
      <xdr:rowOff>47625</xdr:rowOff>
    </xdr:from>
    <xdr:to>
      <xdr:col>20</xdr:col>
      <xdr:colOff>19050</xdr:colOff>
      <xdr:row>207</xdr:row>
      <xdr:rowOff>95250</xdr:rowOff>
    </xdr:to>
    <xdr:graphicFrame macro="">
      <xdr:nvGraphicFramePr>
        <xdr:cNvPr id="191" name="Chart 17">
          <a:extLst>
            <a:ext uri="{FF2B5EF4-FFF2-40B4-BE49-F238E27FC236}">
              <a16:creationId xmlns:a16="http://schemas.microsoft.com/office/drawing/2014/main" xmlns="" id="{00000000-0008-0000-1700-0000B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6</xdr:col>
      <xdr:colOff>104775</xdr:colOff>
      <xdr:row>215</xdr:row>
      <xdr:rowOff>28575</xdr:rowOff>
    </xdr:from>
    <xdr:to>
      <xdr:col>20</xdr:col>
      <xdr:colOff>0</xdr:colOff>
      <xdr:row>233</xdr:row>
      <xdr:rowOff>95250</xdr:rowOff>
    </xdr:to>
    <xdr:graphicFrame macro="">
      <xdr:nvGraphicFramePr>
        <xdr:cNvPr id="192" name="Chart 18">
          <a:extLst>
            <a:ext uri="{FF2B5EF4-FFF2-40B4-BE49-F238E27FC236}">
              <a16:creationId xmlns:a16="http://schemas.microsoft.com/office/drawing/2014/main" xmlns="" id="{00000000-0008-0000-1700-0000C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6</xdr:col>
      <xdr:colOff>133350</xdr:colOff>
      <xdr:row>215</xdr:row>
      <xdr:rowOff>47625</xdr:rowOff>
    </xdr:from>
    <xdr:to>
      <xdr:col>20</xdr:col>
      <xdr:colOff>19050</xdr:colOff>
      <xdr:row>233</xdr:row>
      <xdr:rowOff>95250</xdr:rowOff>
    </xdr:to>
    <xdr:graphicFrame macro="">
      <xdr:nvGraphicFramePr>
        <xdr:cNvPr id="193" name="Chart 17">
          <a:extLst>
            <a:ext uri="{FF2B5EF4-FFF2-40B4-BE49-F238E27FC236}">
              <a16:creationId xmlns:a16="http://schemas.microsoft.com/office/drawing/2014/main" xmlns="" id="{00000000-0008-0000-1700-0000C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6</xdr:col>
      <xdr:colOff>104775</xdr:colOff>
      <xdr:row>241</xdr:row>
      <xdr:rowOff>28575</xdr:rowOff>
    </xdr:from>
    <xdr:to>
      <xdr:col>20</xdr:col>
      <xdr:colOff>0</xdr:colOff>
      <xdr:row>259</xdr:row>
      <xdr:rowOff>95250</xdr:rowOff>
    </xdr:to>
    <xdr:graphicFrame macro="">
      <xdr:nvGraphicFramePr>
        <xdr:cNvPr id="194" name="Chart 18">
          <a:extLst>
            <a:ext uri="{FF2B5EF4-FFF2-40B4-BE49-F238E27FC236}">
              <a16:creationId xmlns:a16="http://schemas.microsoft.com/office/drawing/2014/main" xmlns="" id="{00000000-0008-0000-1700-0000C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6</xdr:col>
      <xdr:colOff>133350</xdr:colOff>
      <xdr:row>241</xdr:row>
      <xdr:rowOff>47625</xdr:rowOff>
    </xdr:from>
    <xdr:to>
      <xdr:col>20</xdr:col>
      <xdr:colOff>19050</xdr:colOff>
      <xdr:row>259</xdr:row>
      <xdr:rowOff>95250</xdr:rowOff>
    </xdr:to>
    <xdr:graphicFrame macro="">
      <xdr:nvGraphicFramePr>
        <xdr:cNvPr id="195" name="Chart 17">
          <a:extLst>
            <a:ext uri="{FF2B5EF4-FFF2-40B4-BE49-F238E27FC236}">
              <a16:creationId xmlns:a16="http://schemas.microsoft.com/office/drawing/2014/main" xmlns="" id="{00000000-0008-0000-1700-0000C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6</xdr:col>
      <xdr:colOff>104775</xdr:colOff>
      <xdr:row>267</xdr:row>
      <xdr:rowOff>28575</xdr:rowOff>
    </xdr:from>
    <xdr:to>
      <xdr:col>20</xdr:col>
      <xdr:colOff>0</xdr:colOff>
      <xdr:row>285</xdr:row>
      <xdr:rowOff>95250</xdr:rowOff>
    </xdr:to>
    <xdr:graphicFrame macro="">
      <xdr:nvGraphicFramePr>
        <xdr:cNvPr id="196" name="Chart 18">
          <a:extLst>
            <a:ext uri="{FF2B5EF4-FFF2-40B4-BE49-F238E27FC236}">
              <a16:creationId xmlns:a16="http://schemas.microsoft.com/office/drawing/2014/main" xmlns="" id="{00000000-0008-0000-1700-0000C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6</xdr:col>
      <xdr:colOff>133350</xdr:colOff>
      <xdr:row>267</xdr:row>
      <xdr:rowOff>47625</xdr:rowOff>
    </xdr:from>
    <xdr:to>
      <xdr:col>20</xdr:col>
      <xdr:colOff>19050</xdr:colOff>
      <xdr:row>285</xdr:row>
      <xdr:rowOff>95250</xdr:rowOff>
    </xdr:to>
    <xdr:graphicFrame macro="">
      <xdr:nvGraphicFramePr>
        <xdr:cNvPr id="197" name="Chart 17">
          <a:extLst>
            <a:ext uri="{FF2B5EF4-FFF2-40B4-BE49-F238E27FC236}">
              <a16:creationId xmlns:a16="http://schemas.microsoft.com/office/drawing/2014/main" xmlns="" id="{00000000-0008-0000-1700-0000C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6</xdr:col>
      <xdr:colOff>104775</xdr:colOff>
      <xdr:row>293</xdr:row>
      <xdr:rowOff>28575</xdr:rowOff>
    </xdr:from>
    <xdr:to>
      <xdr:col>20</xdr:col>
      <xdr:colOff>0</xdr:colOff>
      <xdr:row>311</xdr:row>
      <xdr:rowOff>95250</xdr:rowOff>
    </xdr:to>
    <xdr:graphicFrame macro="">
      <xdr:nvGraphicFramePr>
        <xdr:cNvPr id="198" name="Chart 18">
          <a:extLst>
            <a:ext uri="{FF2B5EF4-FFF2-40B4-BE49-F238E27FC236}">
              <a16:creationId xmlns:a16="http://schemas.microsoft.com/office/drawing/2014/main" xmlns="" id="{00000000-0008-0000-1700-0000C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6</xdr:col>
      <xdr:colOff>133350</xdr:colOff>
      <xdr:row>293</xdr:row>
      <xdr:rowOff>47625</xdr:rowOff>
    </xdr:from>
    <xdr:to>
      <xdr:col>20</xdr:col>
      <xdr:colOff>19050</xdr:colOff>
      <xdr:row>311</xdr:row>
      <xdr:rowOff>95250</xdr:rowOff>
    </xdr:to>
    <xdr:graphicFrame macro="">
      <xdr:nvGraphicFramePr>
        <xdr:cNvPr id="199" name="Chart 17">
          <a:extLst>
            <a:ext uri="{FF2B5EF4-FFF2-40B4-BE49-F238E27FC236}">
              <a16:creationId xmlns:a16="http://schemas.microsoft.com/office/drawing/2014/main" xmlns="" id="{00000000-0008-0000-1700-0000C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6</xdr:col>
      <xdr:colOff>104775</xdr:colOff>
      <xdr:row>319</xdr:row>
      <xdr:rowOff>28575</xdr:rowOff>
    </xdr:from>
    <xdr:to>
      <xdr:col>20</xdr:col>
      <xdr:colOff>0</xdr:colOff>
      <xdr:row>337</xdr:row>
      <xdr:rowOff>95250</xdr:rowOff>
    </xdr:to>
    <xdr:graphicFrame macro="">
      <xdr:nvGraphicFramePr>
        <xdr:cNvPr id="200" name="Chart 18">
          <a:extLst>
            <a:ext uri="{FF2B5EF4-FFF2-40B4-BE49-F238E27FC236}">
              <a16:creationId xmlns:a16="http://schemas.microsoft.com/office/drawing/2014/main" xmlns="" id="{00000000-0008-0000-1700-0000C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6</xdr:col>
      <xdr:colOff>133350</xdr:colOff>
      <xdr:row>319</xdr:row>
      <xdr:rowOff>47625</xdr:rowOff>
    </xdr:from>
    <xdr:to>
      <xdr:col>20</xdr:col>
      <xdr:colOff>19050</xdr:colOff>
      <xdr:row>337</xdr:row>
      <xdr:rowOff>95250</xdr:rowOff>
    </xdr:to>
    <xdr:graphicFrame macro="">
      <xdr:nvGraphicFramePr>
        <xdr:cNvPr id="201" name="Chart 17">
          <a:extLst>
            <a:ext uri="{FF2B5EF4-FFF2-40B4-BE49-F238E27FC236}">
              <a16:creationId xmlns:a16="http://schemas.microsoft.com/office/drawing/2014/main" xmlns="" id="{00000000-0008-0000-1700-0000C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6</xdr:col>
      <xdr:colOff>104775</xdr:colOff>
      <xdr:row>345</xdr:row>
      <xdr:rowOff>28575</xdr:rowOff>
    </xdr:from>
    <xdr:to>
      <xdr:col>20</xdr:col>
      <xdr:colOff>0</xdr:colOff>
      <xdr:row>363</xdr:row>
      <xdr:rowOff>95250</xdr:rowOff>
    </xdr:to>
    <xdr:graphicFrame macro="">
      <xdr:nvGraphicFramePr>
        <xdr:cNvPr id="202" name="Chart 18">
          <a:extLst>
            <a:ext uri="{FF2B5EF4-FFF2-40B4-BE49-F238E27FC236}">
              <a16:creationId xmlns:a16="http://schemas.microsoft.com/office/drawing/2014/main" xmlns="" id="{00000000-0008-0000-1700-0000C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6</xdr:col>
      <xdr:colOff>133350</xdr:colOff>
      <xdr:row>345</xdr:row>
      <xdr:rowOff>47625</xdr:rowOff>
    </xdr:from>
    <xdr:to>
      <xdr:col>20</xdr:col>
      <xdr:colOff>19050</xdr:colOff>
      <xdr:row>363</xdr:row>
      <xdr:rowOff>95250</xdr:rowOff>
    </xdr:to>
    <xdr:graphicFrame macro="">
      <xdr:nvGraphicFramePr>
        <xdr:cNvPr id="203" name="Chart 17">
          <a:extLst>
            <a:ext uri="{FF2B5EF4-FFF2-40B4-BE49-F238E27FC236}">
              <a16:creationId xmlns:a16="http://schemas.microsoft.com/office/drawing/2014/main" xmlns="" id="{00000000-0008-0000-1700-0000C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6</xdr:col>
      <xdr:colOff>104775</xdr:colOff>
      <xdr:row>371</xdr:row>
      <xdr:rowOff>28575</xdr:rowOff>
    </xdr:from>
    <xdr:to>
      <xdr:col>20</xdr:col>
      <xdr:colOff>0</xdr:colOff>
      <xdr:row>389</xdr:row>
      <xdr:rowOff>95250</xdr:rowOff>
    </xdr:to>
    <xdr:graphicFrame macro="">
      <xdr:nvGraphicFramePr>
        <xdr:cNvPr id="204" name="Chart 18">
          <a:extLst>
            <a:ext uri="{FF2B5EF4-FFF2-40B4-BE49-F238E27FC236}">
              <a16:creationId xmlns:a16="http://schemas.microsoft.com/office/drawing/2014/main" xmlns="" id="{00000000-0008-0000-1700-0000C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6</xdr:col>
      <xdr:colOff>133350</xdr:colOff>
      <xdr:row>371</xdr:row>
      <xdr:rowOff>47625</xdr:rowOff>
    </xdr:from>
    <xdr:to>
      <xdr:col>20</xdr:col>
      <xdr:colOff>19050</xdr:colOff>
      <xdr:row>389</xdr:row>
      <xdr:rowOff>95250</xdr:rowOff>
    </xdr:to>
    <xdr:graphicFrame macro="">
      <xdr:nvGraphicFramePr>
        <xdr:cNvPr id="205" name="Chart 17">
          <a:extLst>
            <a:ext uri="{FF2B5EF4-FFF2-40B4-BE49-F238E27FC236}">
              <a16:creationId xmlns:a16="http://schemas.microsoft.com/office/drawing/2014/main" xmlns="" id="{00000000-0008-0000-1700-0000C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6</xdr:col>
      <xdr:colOff>104775</xdr:colOff>
      <xdr:row>397</xdr:row>
      <xdr:rowOff>28575</xdr:rowOff>
    </xdr:from>
    <xdr:to>
      <xdr:col>20</xdr:col>
      <xdr:colOff>0</xdr:colOff>
      <xdr:row>415</xdr:row>
      <xdr:rowOff>95250</xdr:rowOff>
    </xdr:to>
    <xdr:graphicFrame macro="">
      <xdr:nvGraphicFramePr>
        <xdr:cNvPr id="206" name="Chart 18">
          <a:extLst>
            <a:ext uri="{FF2B5EF4-FFF2-40B4-BE49-F238E27FC236}">
              <a16:creationId xmlns:a16="http://schemas.microsoft.com/office/drawing/2014/main" xmlns="" id="{00000000-0008-0000-1700-0000C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6</xdr:col>
      <xdr:colOff>133350</xdr:colOff>
      <xdr:row>397</xdr:row>
      <xdr:rowOff>47625</xdr:rowOff>
    </xdr:from>
    <xdr:to>
      <xdr:col>20</xdr:col>
      <xdr:colOff>19050</xdr:colOff>
      <xdr:row>415</xdr:row>
      <xdr:rowOff>95250</xdr:rowOff>
    </xdr:to>
    <xdr:graphicFrame macro="">
      <xdr:nvGraphicFramePr>
        <xdr:cNvPr id="207" name="Chart 17">
          <a:extLst>
            <a:ext uri="{FF2B5EF4-FFF2-40B4-BE49-F238E27FC236}">
              <a16:creationId xmlns:a16="http://schemas.microsoft.com/office/drawing/2014/main" xmlns="" id="{00000000-0008-0000-1700-0000C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6</xdr:col>
      <xdr:colOff>104775</xdr:colOff>
      <xdr:row>423</xdr:row>
      <xdr:rowOff>28575</xdr:rowOff>
    </xdr:from>
    <xdr:to>
      <xdr:col>20</xdr:col>
      <xdr:colOff>0</xdr:colOff>
      <xdr:row>441</xdr:row>
      <xdr:rowOff>95250</xdr:rowOff>
    </xdr:to>
    <xdr:graphicFrame macro="">
      <xdr:nvGraphicFramePr>
        <xdr:cNvPr id="208" name="Chart 18">
          <a:extLst>
            <a:ext uri="{FF2B5EF4-FFF2-40B4-BE49-F238E27FC236}">
              <a16:creationId xmlns:a16="http://schemas.microsoft.com/office/drawing/2014/main" xmlns="" id="{00000000-0008-0000-1700-0000D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6</xdr:col>
      <xdr:colOff>133350</xdr:colOff>
      <xdr:row>423</xdr:row>
      <xdr:rowOff>47625</xdr:rowOff>
    </xdr:from>
    <xdr:to>
      <xdr:col>20</xdr:col>
      <xdr:colOff>19050</xdr:colOff>
      <xdr:row>441</xdr:row>
      <xdr:rowOff>95250</xdr:rowOff>
    </xdr:to>
    <xdr:graphicFrame macro="">
      <xdr:nvGraphicFramePr>
        <xdr:cNvPr id="209" name="Chart 17">
          <a:extLst>
            <a:ext uri="{FF2B5EF4-FFF2-40B4-BE49-F238E27FC236}">
              <a16:creationId xmlns:a16="http://schemas.microsoft.com/office/drawing/2014/main" xmlns="" id="{00000000-0008-0000-1700-0000D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6</xdr:col>
      <xdr:colOff>104775</xdr:colOff>
      <xdr:row>449</xdr:row>
      <xdr:rowOff>28575</xdr:rowOff>
    </xdr:from>
    <xdr:to>
      <xdr:col>20</xdr:col>
      <xdr:colOff>0</xdr:colOff>
      <xdr:row>467</xdr:row>
      <xdr:rowOff>95250</xdr:rowOff>
    </xdr:to>
    <xdr:graphicFrame macro="">
      <xdr:nvGraphicFramePr>
        <xdr:cNvPr id="210" name="Chart 18">
          <a:extLst>
            <a:ext uri="{FF2B5EF4-FFF2-40B4-BE49-F238E27FC236}">
              <a16:creationId xmlns:a16="http://schemas.microsoft.com/office/drawing/2014/main" xmlns="" id="{00000000-0008-0000-1700-0000D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6</xdr:col>
      <xdr:colOff>133350</xdr:colOff>
      <xdr:row>449</xdr:row>
      <xdr:rowOff>47625</xdr:rowOff>
    </xdr:from>
    <xdr:to>
      <xdr:col>20</xdr:col>
      <xdr:colOff>19050</xdr:colOff>
      <xdr:row>467</xdr:row>
      <xdr:rowOff>95250</xdr:rowOff>
    </xdr:to>
    <xdr:graphicFrame macro="">
      <xdr:nvGraphicFramePr>
        <xdr:cNvPr id="211" name="Chart 17">
          <a:extLst>
            <a:ext uri="{FF2B5EF4-FFF2-40B4-BE49-F238E27FC236}">
              <a16:creationId xmlns:a16="http://schemas.microsoft.com/office/drawing/2014/main" xmlns="" id="{00000000-0008-0000-1700-0000D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6</xdr:col>
      <xdr:colOff>104775</xdr:colOff>
      <xdr:row>475</xdr:row>
      <xdr:rowOff>28575</xdr:rowOff>
    </xdr:from>
    <xdr:to>
      <xdr:col>20</xdr:col>
      <xdr:colOff>0</xdr:colOff>
      <xdr:row>493</xdr:row>
      <xdr:rowOff>95250</xdr:rowOff>
    </xdr:to>
    <xdr:graphicFrame macro="">
      <xdr:nvGraphicFramePr>
        <xdr:cNvPr id="212" name="Chart 18">
          <a:extLst>
            <a:ext uri="{FF2B5EF4-FFF2-40B4-BE49-F238E27FC236}">
              <a16:creationId xmlns:a16="http://schemas.microsoft.com/office/drawing/2014/main" xmlns="" id="{00000000-0008-0000-1700-0000D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6</xdr:col>
      <xdr:colOff>133350</xdr:colOff>
      <xdr:row>475</xdr:row>
      <xdr:rowOff>47625</xdr:rowOff>
    </xdr:from>
    <xdr:to>
      <xdr:col>20</xdr:col>
      <xdr:colOff>19050</xdr:colOff>
      <xdr:row>493</xdr:row>
      <xdr:rowOff>95250</xdr:rowOff>
    </xdr:to>
    <xdr:graphicFrame macro="">
      <xdr:nvGraphicFramePr>
        <xdr:cNvPr id="213" name="Chart 17">
          <a:extLst>
            <a:ext uri="{FF2B5EF4-FFF2-40B4-BE49-F238E27FC236}">
              <a16:creationId xmlns:a16="http://schemas.microsoft.com/office/drawing/2014/main" xmlns="" id="{00000000-0008-0000-1700-0000D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6</xdr:col>
      <xdr:colOff>104775</xdr:colOff>
      <xdr:row>501</xdr:row>
      <xdr:rowOff>28575</xdr:rowOff>
    </xdr:from>
    <xdr:to>
      <xdr:col>20</xdr:col>
      <xdr:colOff>0</xdr:colOff>
      <xdr:row>519</xdr:row>
      <xdr:rowOff>95250</xdr:rowOff>
    </xdr:to>
    <xdr:graphicFrame macro="">
      <xdr:nvGraphicFramePr>
        <xdr:cNvPr id="214" name="Chart 18">
          <a:extLst>
            <a:ext uri="{FF2B5EF4-FFF2-40B4-BE49-F238E27FC236}">
              <a16:creationId xmlns:a16="http://schemas.microsoft.com/office/drawing/2014/main" xmlns="" id="{00000000-0008-0000-1700-0000D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6</xdr:col>
      <xdr:colOff>133350</xdr:colOff>
      <xdr:row>501</xdr:row>
      <xdr:rowOff>47625</xdr:rowOff>
    </xdr:from>
    <xdr:to>
      <xdr:col>20</xdr:col>
      <xdr:colOff>19050</xdr:colOff>
      <xdr:row>519</xdr:row>
      <xdr:rowOff>95250</xdr:rowOff>
    </xdr:to>
    <xdr:graphicFrame macro="">
      <xdr:nvGraphicFramePr>
        <xdr:cNvPr id="215" name="Chart 17">
          <a:extLst>
            <a:ext uri="{FF2B5EF4-FFF2-40B4-BE49-F238E27FC236}">
              <a16:creationId xmlns:a16="http://schemas.microsoft.com/office/drawing/2014/main" xmlns="" id="{00000000-0008-0000-1700-0000D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6</xdr:col>
      <xdr:colOff>104775</xdr:colOff>
      <xdr:row>527</xdr:row>
      <xdr:rowOff>28575</xdr:rowOff>
    </xdr:from>
    <xdr:to>
      <xdr:col>20</xdr:col>
      <xdr:colOff>0</xdr:colOff>
      <xdr:row>545</xdr:row>
      <xdr:rowOff>95250</xdr:rowOff>
    </xdr:to>
    <xdr:graphicFrame macro="">
      <xdr:nvGraphicFramePr>
        <xdr:cNvPr id="216" name="Chart 18">
          <a:extLst>
            <a:ext uri="{FF2B5EF4-FFF2-40B4-BE49-F238E27FC236}">
              <a16:creationId xmlns:a16="http://schemas.microsoft.com/office/drawing/2014/main" xmlns="" id="{00000000-0008-0000-1700-0000D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6</xdr:col>
      <xdr:colOff>133350</xdr:colOff>
      <xdr:row>527</xdr:row>
      <xdr:rowOff>47625</xdr:rowOff>
    </xdr:from>
    <xdr:to>
      <xdr:col>20</xdr:col>
      <xdr:colOff>19050</xdr:colOff>
      <xdr:row>545</xdr:row>
      <xdr:rowOff>95250</xdr:rowOff>
    </xdr:to>
    <xdr:graphicFrame macro="">
      <xdr:nvGraphicFramePr>
        <xdr:cNvPr id="217" name="Chart 17">
          <a:extLst>
            <a:ext uri="{FF2B5EF4-FFF2-40B4-BE49-F238E27FC236}">
              <a16:creationId xmlns:a16="http://schemas.microsoft.com/office/drawing/2014/main" xmlns="" id="{00000000-0008-0000-1700-0000D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6</xdr:col>
      <xdr:colOff>104775</xdr:colOff>
      <xdr:row>553</xdr:row>
      <xdr:rowOff>28575</xdr:rowOff>
    </xdr:from>
    <xdr:to>
      <xdr:col>20</xdr:col>
      <xdr:colOff>0</xdr:colOff>
      <xdr:row>571</xdr:row>
      <xdr:rowOff>95250</xdr:rowOff>
    </xdr:to>
    <xdr:graphicFrame macro="">
      <xdr:nvGraphicFramePr>
        <xdr:cNvPr id="218" name="Chart 18">
          <a:extLst>
            <a:ext uri="{FF2B5EF4-FFF2-40B4-BE49-F238E27FC236}">
              <a16:creationId xmlns:a16="http://schemas.microsoft.com/office/drawing/2014/main" xmlns="" id="{00000000-0008-0000-1700-0000D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6</xdr:col>
      <xdr:colOff>133350</xdr:colOff>
      <xdr:row>553</xdr:row>
      <xdr:rowOff>47625</xdr:rowOff>
    </xdr:from>
    <xdr:to>
      <xdr:col>20</xdr:col>
      <xdr:colOff>19050</xdr:colOff>
      <xdr:row>571</xdr:row>
      <xdr:rowOff>95250</xdr:rowOff>
    </xdr:to>
    <xdr:graphicFrame macro="">
      <xdr:nvGraphicFramePr>
        <xdr:cNvPr id="219" name="Chart 17">
          <a:extLst>
            <a:ext uri="{FF2B5EF4-FFF2-40B4-BE49-F238E27FC236}">
              <a16:creationId xmlns:a16="http://schemas.microsoft.com/office/drawing/2014/main" xmlns="" id="{00000000-0008-0000-1700-0000D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6</xdr:col>
      <xdr:colOff>104775</xdr:colOff>
      <xdr:row>579</xdr:row>
      <xdr:rowOff>28575</xdr:rowOff>
    </xdr:from>
    <xdr:to>
      <xdr:col>20</xdr:col>
      <xdr:colOff>0</xdr:colOff>
      <xdr:row>597</xdr:row>
      <xdr:rowOff>95250</xdr:rowOff>
    </xdr:to>
    <xdr:graphicFrame macro="">
      <xdr:nvGraphicFramePr>
        <xdr:cNvPr id="220" name="Chart 18">
          <a:extLst>
            <a:ext uri="{FF2B5EF4-FFF2-40B4-BE49-F238E27FC236}">
              <a16:creationId xmlns:a16="http://schemas.microsoft.com/office/drawing/2014/main" xmlns="" id="{00000000-0008-0000-1700-0000D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6</xdr:col>
      <xdr:colOff>133350</xdr:colOff>
      <xdr:row>579</xdr:row>
      <xdr:rowOff>47625</xdr:rowOff>
    </xdr:from>
    <xdr:to>
      <xdr:col>20</xdr:col>
      <xdr:colOff>19050</xdr:colOff>
      <xdr:row>597</xdr:row>
      <xdr:rowOff>95250</xdr:rowOff>
    </xdr:to>
    <xdr:graphicFrame macro="">
      <xdr:nvGraphicFramePr>
        <xdr:cNvPr id="221" name="Chart 17">
          <a:extLst>
            <a:ext uri="{FF2B5EF4-FFF2-40B4-BE49-F238E27FC236}">
              <a16:creationId xmlns:a16="http://schemas.microsoft.com/office/drawing/2014/main" xmlns="" id="{00000000-0008-0000-1700-0000D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6</xdr:col>
      <xdr:colOff>104775</xdr:colOff>
      <xdr:row>605</xdr:row>
      <xdr:rowOff>28575</xdr:rowOff>
    </xdr:from>
    <xdr:to>
      <xdr:col>20</xdr:col>
      <xdr:colOff>0</xdr:colOff>
      <xdr:row>623</xdr:row>
      <xdr:rowOff>95250</xdr:rowOff>
    </xdr:to>
    <xdr:graphicFrame macro="">
      <xdr:nvGraphicFramePr>
        <xdr:cNvPr id="222" name="Chart 18">
          <a:extLst>
            <a:ext uri="{FF2B5EF4-FFF2-40B4-BE49-F238E27FC236}">
              <a16:creationId xmlns:a16="http://schemas.microsoft.com/office/drawing/2014/main" xmlns="" id="{00000000-0008-0000-1700-0000D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6</xdr:col>
      <xdr:colOff>133350</xdr:colOff>
      <xdr:row>605</xdr:row>
      <xdr:rowOff>47625</xdr:rowOff>
    </xdr:from>
    <xdr:to>
      <xdr:col>20</xdr:col>
      <xdr:colOff>19050</xdr:colOff>
      <xdr:row>623</xdr:row>
      <xdr:rowOff>95250</xdr:rowOff>
    </xdr:to>
    <xdr:graphicFrame macro="">
      <xdr:nvGraphicFramePr>
        <xdr:cNvPr id="223" name="Chart 17">
          <a:extLst>
            <a:ext uri="{FF2B5EF4-FFF2-40B4-BE49-F238E27FC236}">
              <a16:creationId xmlns:a16="http://schemas.microsoft.com/office/drawing/2014/main" xmlns="" id="{00000000-0008-0000-1700-0000D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6</xdr:col>
      <xdr:colOff>104775</xdr:colOff>
      <xdr:row>631</xdr:row>
      <xdr:rowOff>28575</xdr:rowOff>
    </xdr:from>
    <xdr:to>
      <xdr:col>20</xdr:col>
      <xdr:colOff>0</xdr:colOff>
      <xdr:row>649</xdr:row>
      <xdr:rowOff>95250</xdr:rowOff>
    </xdr:to>
    <xdr:graphicFrame macro="">
      <xdr:nvGraphicFramePr>
        <xdr:cNvPr id="224" name="Chart 18">
          <a:extLst>
            <a:ext uri="{FF2B5EF4-FFF2-40B4-BE49-F238E27FC236}">
              <a16:creationId xmlns:a16="http://schemas.microsoft.com/office/drawing/2014/main" xmlns="" id="{00000000-0008-0000-1700-0000E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6</xdr:col>
      <xdr:colOff>133350</xdr:colOff>
      <xdr:row>631</xdr:row>
      <xdr:rowOff>47625</xdr:rowOff>
    </xdr:from>
    <xdr:to>
      <xdr:col>20</xdr:col>
      <xdr:colOff>19050</xdr:colOff>
      <xdr:row>649</xdr:row>
      <xdr:rowOff>95250</xdr:rowOff>
    </xdr:to>
    <xdr:graphicFrame macro="">
      <xdr:nvGraphicFramePr>
        <xdr:cNvPr id="225" name="Chart 17">
          <a:extLst>
            <a:ext uri="{FF2B5EF4-FFF2-40B4-BE49-F238E27FC236}">
              <a16:creationId xmlns:a16="http://schemas.microsoft.com/office/drawing/2014/main" xmlns="" id="{00000000-0008-0000-1700-0000E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6</xdr:col>
      <xdr:colOff>104775</xdr:colOff>
      <xdr:row>657</xdr:row>
      <xdr:rowOff>28575</xdr:rowOff>
    </xdr:from>
    <xdr:to>
      <xdr:col>20</xdr:col>
      <xdr:colOff>0</xdr:colOff>
      <xdr:row>675</xdr:row>
      <xdr:rowOff>95250</xdr:rowOff>
    </xdr:to>
    <xdr:graphicFrame macro="">
      <xdr:nvGraphicFramePr>
        <xdr:cNvPr id="226" name="Chart 18">
          <a:extLst>
            <a:ext uri="{FF2B5EF4-FFF2-40B4-BE49-F238E27FC236}">
              <a16:creationId xmlns:a16="http://schemas.microsoft.com/office/drawing/2014/main" xmlns="" id="{00000000-0008-0000-1700-0000E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6</xdr:col>
      <xdr:colOff>133350</xdr:colOff>
      <xdr:row>657</xdr:row>
      <xdr:rowOff>47625</xdr:rowOff>
    </xdr:from>
    <xdr:to>
      <xdr:col>20</xdr:col>
      <xdr:colOff>19050</xdr:colOff>
      <xdr:row>675</xdr:row>
      <xdr:rowOff>95250</xdr:rowOff>
    </xdr:to>
    <xdr:graphicFrame macro="">
      <xdr:nvGraphicFramePr>
        <xdr:cNvPr id="227" name="Chart 17">
          <a:extLst>
            <a:ext uri="{FF2B5EF4-FFF2-40B4-BE49-F238E27FC236}">
              <a16:creationId xmlns:a16="http://schemas.microsoft.com/office/drawing/2014/main" xmlns="" id="{00000000-0008-0000-17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6</xdr:col>
      <xdr:colOff>104775</xdr:colOff>
      <xdr:row>683</xdr:row>
      <xdr:rowOff>28575</xdr:rowOff>
    </xdr:from>
    <xdr:to>
      <xdr:col>20</xdr:col>
      <xdr:colOff>0</xdr:colOff>
      <xdr:row>701</xdr:row>
      <xdr:rowOff>95250</xdr:rowOff>
    </xdr:to>
    <xdr:graphicFrame macro="">
      <xdr:nvGraphicFramePr>
        <xdr:cNvPr id="228" name="Chart 18">
          <a:extLst>
            <a:ext uri="{FF2B5EF4-FFF2-40B4-BE49-F238E27FC236}">
              <a16:creationId xmlns:a16="http://schemas.microsoft.com/office/drawing/2014/main" xmlns="" id="{00000000-0008-0000-17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6</xdr:col>
      <xdr:colOff>133350</xdr:colOff>
      <xdr:row>683</xdr:row>
      <xdr:rowOff>47625</xdr:rowOff>
    </xdr:from>
    <xdr:to>
      <xdr:col>20</xdr:col>
      <xdr:colOff>19050</xdr:colOff>
      <xdr:row>701</xdr:row>
      <xdr:rowOff>95250</xdr:rowOff>
    </xdr:to>
    <xdr:graphicFrame macro="">
      <xdr:nvGraphicFramePr>
        <xdr:cNvPr id="229" name="Chart 17">
          <a:extLst>
            <a:ext uri="{FF2B5EF4-FFF2-40B4-BE49-F238E27FC236}">
              <a16:creationId xmlns:a16="http://schemas.microsoft.com/office/drawing/2014/main" xmlns="" id="{00000000-0008-0000-17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6</xdr:col>
      <xdr:colOff>104775</xdr:colOff>
      <xdr:row>709</xdr:row>
      <xdr:rowOff>28575</xdr:rowOff>
    </xdr:from>
    <xdr:to>
      <xdr:col>20</xdr:col>
      <xdr:colOff>0</xdr:colOff>
      <xdr:row>727</xdr:row>
      <xdr:rowOff>95250</xdr:rowOff>
    </xdr:to>
    <xdr:graphicFrame macro="">
      <xdr:nvGraphicFramePr>
        <xdr:cNvPr id="230" name="Chart 18">
          <a:extLst>
            <a:ext uri="{FF2B5EF4-FFF2-40B4-BE49-F238E27FC236}">
              <a16:creationId xmlns:a16="http://schemas.microsoft.com/office/drawing/2014/main" xmlns="" id="{00000000-0008-0000-1700-0000E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6</xdr:col>
      <xdr:colOff>133350</xdr:colOff>
      <xdr:row>709</xdr:row>
      <xdr:rowOff>47625</xdr:rowOff>
    </xdr:from>
    <xdr:to>
      <xdr:col>20</xdr:col>
      <xdr:colOff>19050</xdr:colOff>
      <xdr:row>727</xdr:row>
      <xdr:rowOff>95250</xdr:rowOff>
    </xdr:to>
    <xdr:graphicFrame macro="">
      <xdr:nvGraphicFramePr>
        <xdr:cNvPr id="231" name="Chart 17">
          <a:extLst>
            <a:ext uri="{FF2B5EF4-FFF2-40B4-BE49-F238E27FC236}">
              <a16:creationId xmlns:a16="http://schemas.microsoft.com/office/drawing/2014/main" xmlns="" id="{00000000-0008-0000-17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6</xdr:col>
      <xdr:colOff>104775</xdr:colOff>
      <xdr:row>735</xdr:row>
      <xdr:rowOff>28575</xdr:rowOff>
    </xdr:from>
    <xdr:to>
      <xdr:col>20</xdr:col>
      <xdr:colOff>0</xdr:colOff>
      <xdr:row>753</xdr:row>
      <xdr:rowOff>95250</xdr:rowOff>
    </xdr:to>
    <xdr:graphicFrame macro="">
      <xdr:nvGraphicFramePr>
        <xdr:cNvPr id="232" name="Chart 18">
          <a:extLst>
            <a:ext uri="{FF2B5EF4-FFF2-40B4-BE49-F238E27FC236}">
              <a16:creationId xmlns:a16="http://schemas.microsoft.com/office/drawing/2014/main" xmlns="" id="{00000000-0008-0000-17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6</xdr:col>
      <xdr:colOff>133350</xdr:colOff>
      <xdr:row>735</xdr:row>
      <xdr:rowOff>47625</xdr:rowOff>
    </xdr:from>
    <xdr:to>
      <xdr:col>20</xdr:col>
      <xdr:colOff>19050</xdr:colOff>
      <xdr:row>753</xdr:row>
      <xdr:rowOff>95250</xdr:rowOff>
    </xdr:to>
    <xdr:graphicFrame macro="">
      <xdr:nvGraphicFramePr>
        <xdr:cNvPr id="233" name="Chart 17">
          <a:extLst>
            <a:ext uri="{FF2B5EF4-FFF2-40B4-BE49-F238E27FC236}">
              <a16:creationId xmlns:a16="http://schemas.microsoft.com/office/drawing/2014/main" xmlns="" id="{00000000-0008-0000-17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6</xdr:col>
      <xdr:colOff>104775</xdr:colOff>
      <xdr:row>762</xdr:row>
      <xdr:rowOff>28575</xdr:rowOff>
    </xdr:from>
    <xdr:to>
      <xdr:col>20</xdr:col>
      <xdr:colOff>0</xdr:colOff>
      <xdr:row>780</xdr:row>
      <xdr:rowOff>95250</xdr:rowOff>
    </xdr:to>
    <xdr:graphicFrame macro="">
      <xdr:nvGraphicFramePr>
        <xdr:cNvPr id="234" name="Chart 18">
          <a:extLst>
            <a:ext uri="{FF2B5EF4-FFF2-40B4-BE49-F238E27FC236}">
              <a16:creationId xmlns:a16="http://schemas.microsoft.com/office/drawing/2014/main" xmlns="" id="{00000000-0008-0000-17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6</xdr:col>
      <xdr:colOff>133350</xdr:colOff>
      <xdr:row>762</xdr:row>
      <xdr:rowOff>47625</xdr:rowOff>
    </xdr:from>
    <xdr:to>
      <xdr:col>20</xdr:col>
      <xdr:colOff>19050</xdr:colOff>
      <xdr:row>780</xdr:row>
      <xdr:rowOff>95250</xdr:rowOff>
    </xdr:to>
    <xdr:graphicFrame macro="">
      <xdr:nvGraphicFramePr>
        <xdr:cNvPr id="235" name="Chart 17">
          <a:extLst>
            <a:ext uri="{FF2B5EF4-FFF2-40B4-BE49-F238E27FC236}">
              <a16:creationId xmlns:a16="http://schemas.microsoft.com/office/drawing/2014/main" xmlns="" id="{00000000-0008-0000-17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6</xdr:col>
      <xdr:colOff>104775</xdr:colOff>
      <xdr:row>788</xdr:row>
      <xdr:rowOff>28575</xdr:rowOff>
    </xdr:from>
    <xdr:to>
      <xdr:col>20</xdr:col>
      <xdr:colOff>0</xdr:colOff>
      <xdr:row>806</xdr:row>
      <xdr:rowOff>95250</xdr:rowOff>
    </xdr:to>
    <xdr:graphicFrame macro="">
      <xdr:nvGraphicFramePr>
        <xdr:cNvPr id="236" name="Chart 18">
          <a:extLst>
            <a:ext uri="{FF2B5EF4-FFF2-40B4-BE49-F238E27FC236}">
              <a16:creationId xmlns:a16="http://schemas.microsoft.com/office/drawing/2014/main" xmlns="" id="{00000000-0008-0000-17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6</xdr:col>
      <xdr:colOff>133350</xdr:colOff>
      <xdr:row>788</xdr:row>
      <xdr:rowOff>47625</xdr:rowOff>
    </xdr:from>
    <xdr:to>
      <xdr:col>20</xdr:col>
      <xdr:colOff>19050</xdr:colOff>
      <xdr:row>806</xdr:row>
      <xdr:rowOff>95250</xdr:rowOff>
    </xdr:to>
    <xdr:graphicFrame macro="">
      <xdr:nvGraphicFramePr>
        <xdr:cNvPr id="237" name="Chart 17">
          <a:extLst>
            <a:ext uri="{FF2B5EF4-FFF2-40B4-BE49-F238E27FC236}">
              <a16:creationId xmlns:a16="http://schemas.microsoft.com/office/drawing/2014/main" xmlns="" id="{00000000-0008-0000-17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6</xdr:col>
      <xdr:colOff>104775</xdr:colOff>
      <xdr:row>814</xdr:row>
      <xdr:rowOff>28575</xdr:rowOff>
    </xdr:from>
    <xdr:to>
      <xdr:col>20</xdr:col>
      <xdr:colOff>0</xdr:colOff>
      <xdr:row>832</xdr:row>
      <xdr:rowOff>95250</xdr:rowOff>
    </xdr:to>
    <xdr:graphicFrame macro="">
      <xdr:nvGraphicFramePr>
        <xdr:cNvPr id="238" name="Chart 18">
          <a:extLst>
            <a:ext uri="{FF2B5EF4-FFF2-40B4-BE49-F238E27FC236}">
              <a16:creationId xmlns:a16="http://schemas.microsoft.com/office/drawing/2014/main" xmlns="" id="{00000000-0008-0000-17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6</xdr:col>
      <xdr:colOff>133350</xdr:colOff>
      <xdr:row>814</xdr:row>
      <xdr:rowOff>47625</xdr:rowOff>
    </xdr:from>
    <xdr:to>
      <xdr:col>20</xdr:col>
      <xdr:colOff>19050</xdr:colOff>
      <xdr:row>832</xdr:row>
      <xdr:rowOff>95250</xdr:rowOff>
    </xdr:to>
    <xdr:graphicFrame macro="">
      <xdr:nvGraphicFramePr>
        <xdr:cNvPr id="239" name="Chart 17">
          <a:extLst>
            <a:ext uri="{FF2B5EF4-FFF2-40B4-BE49-F238E27FC236}">
              <a16:creationId xmlns:a16="http://schemas.microsoft.com/office/drawing/2014/main" xmlns="" id="{00000000-0008-0000-1700-0000E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6</xdr:col>
      <xdr:colOff>104775</xdr:colOff>
      <xdr:row>840</xdr:row>
      <xdr:rowOff>28575</xdr:rowOff>
    </xdr:from>
    <xdr:to>
      <xdr:col>20</xdr:col>
      <xdr:colOff>0</xdr:colOff>
      <xdr:row>858</xdr:row>
      <xdr:rowOff>95250</xdr:rowOff>
    </xdr:to>
    <xdr:graphicFrame macro="">
      <xdr:nvGraphicFramePr>
        <xdr:cNvPr id="240" name="Chart 18">
          <a:extLst>
            <a:ext uri="{FF2B5EF4-FFF2-40B4-BE49-F238E27FC236}">
              <a16:creationId xmlns:a16="http://schemas.microsoft.com/office/drawing/2014/main" xmlns="" id="{00000000-0008-0000-17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6</xdr:col>
      <xdr:colOff>133350</xdr:colOff>
      <xdr:row>840</xdr:row>
      <xdr:rowOff>47625</xdr:rowOff>
    </xdr:from>
    <xdr:to>
      <xdr:col>20</xdr:col>
      <xdr:colOff>19050</xdr:colOff>
      <xdr:row>858</xdr:row>
      <xdr:rowOff>95250</xdr:rowOff>
    </xdr:to>
    <xdr:graphicFrame macro="">
      <xdr:nvGraphicFramePr>
        <xdr:cNvPr id="241" name="Chart 17">
          <a:extLst>
            <a:ext uri="{FF2B5EF4-FFF2-40B4-BE49-F238E27FC236}">
              <a16:creationId xmlns:a16="http://schemas.microsoft.com/office/drawing/2014/main" xmlns="" id="{00000000-0008-0000-17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6</xdr:col>
      <xdr:colOff>104775</xdr:colOff>
      <xdr:row>866</xdr:row>
      <xdr:rowOff>28575</xdr:rowOff>
    </xdr:from>
    <xdr:to>
      <xdr:col>20</xdr:col>
      <xdr:colOff>0</xdr:colOff>
      <xdr:row>884</xdr:row>
      <xdr:rowOff>95250</xdr:rowOff>
    </xdr:to>
    <xdr:graphicFrame macro="">
      <xdr:nvGraphicFramePr>
        <xdr:cNvPr id="242" name="Chart 18">
          <a:extLst>
            <a:ext uri="{FF2B5EF4-FFF2-40B4-BE49-F238E27FC236}">
              <a16:creationId xmlns:a16="http://schemas.microsoft.com/office/drawing/2014/main" xmlns="" id="{00000000-0008-0000-17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6</xdr:col>
      <xdr:colOff>133350</xdr:colOff>
      <xdr:row>866</xdr:row>
      <xdr:rowOff>47625</xdr:rowOff>
    </xdr:from>
    <xdr:to>
      <xdr:col>20</xdr:col>
      <xdr:colOff>19050</xdr:colOff>
      <xdr:row>884</xdr:row>
      <xdr:rowOff>95250</xdr:rowOff>
    </xdr:to>
    <xdr:graphicFrame macro="">
      <xdr:nvGraphicFramePr>
        <xdr:cNvPr id="243" name="Chart 17">
          <a:extLst>
            <a:ext uri="{FF2B5EF4-FFF2-40B4-BE49-F238E27FC236}">
              <a16:creationId xmlns:a16="http://schemas.microsoft.com/office/drawing/2014/main" xmlns="" id="{00000000-0008-0000-17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6</xdr:col>
      <xdr:colOff>104775</xdr:colOff>
      <xdr:row>892</xdr:row>
      <xdr:rowOff>28575</xdr:rowOff>
    </xdr:from>
    <xdr:to>
      <xdr:col>20</xdr:col>
      <xdr:colOff>0</xdr:colOff>
      <xdr:row>910</xdr:row>
      <xdr:rowOff>95250</xdr:rowOff>
    </xdr:to>
    <xdr:graphicFrame macro="">
      <xdr:nvGraphicFramePr>
        <xdr:cNvPr id="244" name="Chart 18">
          <a:extLst>
            <a:ext uri="{FF2B5EF4-FFF2-40B4-BE49-F238E27FC236}">
              <a16:creationId xmlns:a16="http://schemas.microsoft.com/office/drawing/2014/main" xmlns="" id="{00000000-0008-0000-17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6</xdr:col>
      <xdr:colOff>133350</xdr:colOff>
      <xdr:row>892</xdr:row>
      <xdr:rowOff>47625</xdr:rowOff>
    </xdr:from>
    <xdr:to>
      <xdr:col>20</xdr:col>
      <xdr:colOff>19050</xdr:colOff>
      <xdr:row>910</xdr:row>
      <xdr:rowOff>95250</xdr:rowOff>
    </xdr:to>
    <xdr:graphicFrame macro="">
      <xdr:nvGraphicFramePr>
        <xdr:cNvPr id="245" name="Chart 17">
          <a:extLst>
            <a:ext uri="{FF2B5EF4-FFF2-40B4-BE49-F238E27FC236}">
              <a16:creationId xmlns:a16="http://schemas.microsoft.com/office/drawing/2014/main" xmlns="" id="{00000000-0008-0000-17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AO46"/>
  <sheetViews>
    <sheetView topLeftCell="A10" workbookViewId="0">
      <selection activeCell="Y43" sqref="Y43"/>
    </sheetView>
  </sheetViews>
  <sheetFormatPr defaultColWidth="8.6640625" defaultRowHeight="13.2" x14ac:dyDescent="0.25"/>
  <cols>
    <col min="1" max="1" width="3.44140625" customWidth="1"/>
    <col min="2" max="2" width="20.5546875" style="2" customWidth="1"/>
    <col min="3" max="19" width="4.6640625" customWidth="1"/>
    <col min="20" max="20" width="5" customWidth="1"/>
    <col min="21" max="26" width="4.6640625" customWidth="1"/>
  </cols>
  <sheetData>
    <row r="1" spans="1:41" ht="14.4" thickBot="1" x14ac:dyDescent="0.3">
      <c r="A1" s="256" t="s">
        <v>84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1" s="3" customFormat="1" ht="18.75" customHeight="1" x14ac:dyDescent="0.25">
      <c r="A2" s="259" t="s">
        <v>0</v>
      </c>
      <c r="B2" s="257" t="s">
        <v>1</v>
      </c>
      <c r="C2" s="265" t="s">
        <v>18</v>
      </c>
      <c r="D2" s="266"/>
      <c r="E2" s="266"/>
      <c r="F2" s="266"/>
      <c r="G2" s="266"/>
      <c r="H2" s="267"/>
      <c r="I2" s="268" t="s">
        <v>19</v>
      </c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7"/>
    </row>
    <row r="3" spans="1:41" ht="45.75" customHeight="1" x14ac:dyDescent="0.25">
      <c r="A3" s="260"/>
      <c r="B3" s="258"/>
      <c r="C3" s="262" t="s">
        <v>39</v>
      </c>
      <c r="D3" s="263"/>
      <c r="E3" s="263"/>
      <c r="F3" s="263" t="s">
        <v>3</v>
      </c>
      <c r="G3" s="263"/>
      <c r="H3" s="264"/>
      <c r="I3" s="269" t="s">
        <v>4</v>
      </c>
      <c r="J3" s="263"/>
      <c r="K3" s="263"/>
      <c r="L3" s="263" t="s">
        <v>5</v>
      </c>
      <c r="M3" s="263"/>
      <c r="N3" s="263"/>
      <c r="O3" s="263" t="s">
        <v>36</v>
      </c>
      <c r="P3" s="263"/>
      <c r="Q3" s="263"/>
      <c r="R3" s="263" t="s">
        <v>7</v>
      </c>
      <c r="S3" s="263"/>
      <c r="T3" s="263"/>
      <c r="U3" s="263" t="s">
        <v>35</v>
      </c>
      <c r="V3" s="263"/>
      <c r="W3" s="263"/>
      <c r="X3" s="263" t="s">
        <v>8</v>
      </c>
      <c r="Y3" s="263"/>
      <c r="Z3" s="264"/>
    </row>
    <row r="4" spans="1:41" ht="14.4" x14ac:dyDescent="0.3">
      <c r="A4" s="261"/>
      <c r="B4" s="258"/>
      <c r="C4" s="6" t="s">
        <v>9</v>
      </c>
      <c r="D4" s="1" t="s">
        <v>10</v>
      </c>
      <c r="E4" s="4" t="s">
        <v>31</v>
      </c>
      <c r="F4" s="1" t="s">
        <v>9</v>
      </c>
      <c r="G4" s="1" t="s">
        <v>10</v>
      </c>
      <c r="H4" s="7" t="s">
        <v>31</v>
      </c>
      <c r="I4" s="46" t="s">
        <v>9</v>
      </c>
      <c r="J4" s="1" t="s">
        <v>10</v>
      </c>
      <c r="K4" s="4" t="s">
        <v>31</v>
      </c>
      <c r="L4" s="1" t="s">
        <v>9</v>
      </c>
      <c r="M4" s="1" t="s">
        <v>10</v>
      </c>
      <c r="N4" s="4" t="s">
        <v>31</v>
      </c>
      <c r="O4" s="1" t="s">
        <v>9</v>
      </c>
      <c r="P4" s="1" t="s">
        <v>10</v>
      </c>
      <c r="Q4" s="4" t="s">
        <v>31</v>
      </c>
      <c r="R4" s="1" t="s">
        <v>9</v>
      </c>
      <c r="S4" s="1" t="s">
        <v>10</v>
      </c>
      <c r="T4" s="4" t="s">
        <v>31</v>
      </c>
      <c r="U4" s="1" t="s">
        <v>9</v>
      </c>
      <c r="V4" s="1" t="s">
        <v>10</v>
      </c>
      <c r="W4" s="4" t="s">
        <v>31</v>
      </c>
      <c r="X4" s="1" t="s">
        <v>9</v>
      </c>
      <c r="Y4" s="1" t="s">
        <v>10</v>
      </c>
      <c r="Z4" s="7" t="s">
        <v>31</v>
      </c>
    </row>
    <row r="5" spans="1:41" ht="11.25" customHeight="1" x14ac:dyDescent="0.3">
      <c r="A5" s="47">
        <v>1</v>
      </c>
      <c r="B5" s="161"/>
      <c r="C5" s="231"/>
      <c r="D5" s="232"/>
      <c r="E5" s="119">
        <f t="shared" ref="E5:E39" si="0">C5+D5</f>
        <v>0</v>
      </c>
      <c r="F5" s="231"/>
      <c r="G5" s="232"/>
      <c r="H5" s="120">
        <f t="shared" ref="H5:H39" si="1">F5+G5</f>
        <v>0</v>
      </c>
      <c r="I5" s="231"/>
      <c r="J5" s="232"/>
      <c r="K5" s="119">
        <f t="shared" ref="K5:K39" si="2">I5+J5</f>
        <v>0</v>
      </c>
      <c r="L5" s="231"/>
      <c r="M5" s="232"/>
      <c r="N5" s="119">
        <f t="shared" ref="N5:N39" si="3">L5+M5</f>
        <v>0</v>
      </c>
      <c r="O5" s="231"/>
      <c r="P5" s="232"/>
      <c r="Q5" s="119">
        <f t="shared" ref="Q5:Q39" si="4">O5+P5</f>
        <v>0</v>
      </c>
      <c r="R5" s="231"/>
      <c r="S5" s="232"/>
      <c r="T5" s="119">
        <f t="shared" ref="T5:T39" si="5">R5+S5</f>
        <v>0</v>
      </c>
      <c r="U5" s="231"/>
      <c r="V5" s="232"/>
      <c r="W5" s="119">
        <f t="shared" ref="W5:W39" si="6">U5+V5</f>
        <v>0</v>
      </c>
      <c r="X5" s="231"/>
      <c r="Y5" s="232"/>
      <c r="Z5" s="120">
        <f t="shared" ref="Z5:Z39" si="7">X5+Y5</f>
        <v>0</v>
      </c>
    </row>
    <row r="6" spans="1:41" ht="11.25" customHeight="1" x14ac:dyDescent="0.3">
      <c r="A6" s="47">
        <v>2</v>
      </c>
      <c r="B6" s="161"/>
      <c r="C6" s="231"/>
      <c r="D6" s="232"/>
      <c r="E6" s="42">
        <f t="shared" si="0"/>
        <v>0</v>
      </c>
      <c r="F6" s="231"/>
      <c r="G6" s="232"/>
      <c r="H6" s="122">
        <f t="shared" si="1"/>
        <v>0</v>
      </c>
      <c r="I6" s="231"/>
      <c r="J6" s="232"/>
      <c r="K6" s="42">
        <f t="shared" si="2"/>
        <v>0</v>
      </c>
      <c r="L6" s="231"/>
      <c r="M6" s="232"/>
      <c r="N6" s="42">
        <f t="shared" si="3"/>
        <v>0</v>
      </c>
      <c r="O6" s="231"/>
      <c r="P6" s="232"/>
      <c r="Q6" s="42">
        <f t="shared" si="4"/>
        <v>0</v>
      </c>
      <c r="R6" s="231"/>
      <c r="S6" s="232"/>
      <c r="T6" s="42">
        <f t="shared" si="5"/>
        <v>0</v>
      </c>
      <c r="U6" s="231"/>
      <c r="V6" s="232"/>
      <c r="W6" s="42">
        <f t="shared" si="6"/>
        <v>0</v>
      </c>
      <c r="X6" s="231"/>
      <c r="Y6" s="232"/>
      <c r="Z6" s="122">
        <f t="shared" si="7"/>
        <v>0</v>
      </c>
    </row>
    <row r="7" spans="1:41" ht="11.25" customHeight="1" x14ac:dyDescent="0.3">
      <c r="A7" s="47">
        <v>3</v>
      </c>
      <c r="B7" s="161"/>
      <c r="C7" s="233"/>
      <c r="D7" s="234"/>
      <c r="E7" s="119">
        <f t="shared" si="0"/>
        <v>0</v>
      </c>
      <c r="F7" s="231"/>
      <c r="G7" s="232"/>
      <c r="H7" s="120">
        <f t="shared" si="1"/>
        <v>0</v>
      </c>
      <c r="I7" s="231"/>
      <c r="J7" s="232"/>
      <c r="K7" s="119">
        <f t="shared" si="2"/>
        <v>0</v>
      </c>
      <c r="L7" s="231"/>
      <c r="M7" s="232"/>
      <c r="N7" s="119">
        <f t="shared" si="3"/>
        <v>0</v>
      </c>
      <c r="O7" s="231"/>
      <c r="P7" s="232"/>
      <c r="Q7" s="119">
        <f t="shared" si="4"/>
        <v>0</v>
      </c>
      <c r="R7" s="231"/>
      <c r="S7" s="232"/>
      <c r="T7" s="119">
        <f t="shared" si="5"/>
        <v>0</v>
      </c>
      <c r="U7" s="231"/>
      <c r="V7" s="232"/>
      <c r="W7" s="119">
        <f t="shared" si="6"/>
        <v>0</v>
      </c>
      <c r="X7" s="231"/>
      <c r="Y7" s="232"/>
      <c r="Z7" s="120">
        <f t="shared" si="7"/>
        <v>0</v>
      </c>
    </row>
    <row r="8" spans="1:41" ht="11.25" customHeight="1" x14ac:dyDescent="0.3">
      <c r="A8" s="47">
        <v>4</v>
      </c>
      <c r="B8" s="161"/>
      <c r="C8" s="231"/>
      <c r="D8" s="232"/>
      <c r="E8" s="42">
        <f t="shared" si="0"/>
        <v>0</v>
      </c>
      <c r="F8" s="231"/>
      <c r="G8" s="232"/>
      <c r="H8" s="122">
        <f t="shared" si="1"/>
        <v>0</v>
      </c>
      <c r="I8" s="231"/>
      <c r="J8" s="232"/>
      <c r="K8" s="42">
        <f t="shared" si="2"/>
        <v>0</v>
      </c>
      <c r="L8" s="231"/>
      <c r="M8" s="232"/>
      <c r="N8" s="42">
        <f t="shared" si="3"/>
        <v>0</v>
      </c>
      <c r="O8" s="231"/>
      <c r="P8" s="232"/>
      <c r="Q8" s="42">
        <f t="shared" si="4"/>
        <v>0</v>
      </c>
      <c r="R8" s="231"/>
      <c r="S8" s="232"/>
      <c r="T8" s="42">
        <f t="shared" si="5"/>
        <v>0</v>
      </c>
      <c r="U8" s="231"/>
      <c r="V8" s="232"/>
      <c r="W8" s="42">
        <f t="shared" si="6"/>
        <v>0</v>
      </c>
      <c r="X8" s="231"/>
      <c r="Y8" s="232"/>
      <c r="Z8" s="122">
        <f t="shared" si="7"/>
        <v>0</v>
      </c>
    </row>
    <row r="9" spans="1:41" ht="11.25" customHeight="1" x14ac:dyDescent="0.3">
      <c r="A9" s="47">
        <v>5</v>
      </c>
      <c r="B9" s="161"/>
      <c r="C9" s="233"/>
      <c r="D9" s="234"/>
      <c r="E9" s="119">
        <f t="shared" si="0"/>
        <v>0</v>
      </c>
      <c r="F9" s="231"/>
      <c r="G9" s="232"/>
      <c r="H9" s="120">
        <f t="shared" si="1"/>
        <v>0</v>
      </c>
      <c r="I9" s="231"/>
      <c r="J9" s="232"/>
      <c r="K9" s="119">
        <f t="shared" si="2"/>
        <v>0</v>
      </c>
      <c r="L9" s="231"/>
      <c r="M9" s="232"/>
      <c r="N9" s="119">
        <f t="shared" si="3"/>
        <v>0</v>
      </c>
      <c r="O9" s="231"/>
      <c r="P9" s="232"/>
      <c r="Q9" s="119">
        <f t="shared" si="4"/>
        <v>0</v>
      </c>
      <c r="R9" s="231"/>
      <c r="S9" s="232"/>
      <c r="T9" s="119">
        <f t="shared" si="5"/>
        <v>0</v>
      </c>
      <c r="U9" s="231"/>
      <c r="V9" s="232"/>
      <c r="W9" s="119">
        <f t="shared" si="6"/>
        <v>0</v>
      </c>
      <c r="X9" s="231"/>
      <c r="Y9" s="232"/>
      <c r="Z9" s="120">
        <f t="shared" si="7"/>
        <v>0</v>
      </c>
    </row>
    <row r="10" spans="1:41" ht="11.25" customHeight="1" x14ac:dyDescent="0.3">
      <c r="A10" s="47">
        <v>6</v>
      </c>
      <c r="B10" s="161"/>
      <c r="C10" s="231"/>
      <c r="D10" s="232"/>
      <c r="E10" s="42">
        <f t="shared" si="0"/>
        <v>0</v>
      </c>
      <c r="F10" s="231"/>
      <c r="G10" s="232"/>
      <c r="H10" s="122">
        <f t="shared" si="1"/>
        <v>0</v>
      </c>
      <c r="I10" s="231"/>
      <c r="J10" s="232"/>
      <c r="K10" s="42">
        <f t="shared" si="2"/>
        <v>0</v>
      </c>
      <c r="L10" s="231"/>
      <c r="M10" s="232"/>
      <c r="N10" s="42">
        <f t="shared" si="3"/>
        <v>0</v>
      </c>
      <c r="O10" s="231"/>
      <c r="P10" s="232"/>
      <c r="Q10" s="42">
        <f t="shared" si="4"/>
        <v>0</v>
      </c>
      <c r="R10" s="231"/>
      <c r="S10" s="232"/>
      <c r="T10" s="42">
        <f t="shared" si="5"/>
        <v>0</v>
      </c>
      <c r="U10" s="231"/>
      <c r="V10" s="232"/>
      <c r="W10" s="42">
        <f t="shared" si="6"/>
        <v>0</v>
      </c>
      <c r="X10" s="231"/>
      <c r="Y10" s="232"/>
      <c r="Z10" s="122">
        <f t="shared" si="7"/>
        <v>0</v>
      </c>
    </row>
    <row r="11" spans="1:41" ht="11.25" customHeight="1" x14ac:dyDescent="0.3">
      <c r="A11" s="47">
        <v>7</v>
      </c>
      <c r="B11" s="161"/>
      <c r="C11" s="233"/>
      <c r="D11" s="234"/>
      <c r="E11" s="119">
        <f t="shared" si="0"/>
        <v>0</v>
      </c>
      <c r="F11" s="231"/>
      <c r="G11" s="232"/>
      <c r="H11" s="120">
        <f t="shared" si="1"/>
        <v>0</v>
      </c>
      <c r="I11" s="231"/>
      <c r="J11" s="232"/>
      <c r="K11" s="119">
        <f t="shared" si="2"/>
        <v>0</v>
      </c>
      <c r="L11" s="231"/>
      <c r="M11" s="232"/>
      <c r="N11" s="119">
        <f t="shared" si="3"/>
        <v>0</v>
      </c>
      <c r="O11" s="231"/>
      <c r="P11" s="232"/>
      <c r="Q11" s="119">
        <f t="shared" si="4"/>
        <v>0</v>
      </c>
      <c r="R11" s="231"/>
      <c r="S11" s="232"/>
      <c r="T11" s="119">
        <f t="shared" si="5"/>
        <v>0</v>
      </c>
      <c r="U11" s="231"/>
      <c r="V11" s="232"/>
      <c r="W11" s="119">
        <f t="shared" si="6"/>
        <v>0</v>
      </c>
      <c r="X11" s="231"/>
      <c r="Y11" s="232"/>
      <c r="Z11" s="120">
        <f t="shared" si="7"/>
        <v>0</v>
      </c>
    </row>
    <row r="12" spans="1:41" ht="11.25" customHeight="1" x14ac:dyDescent="0.3">
      <c r="A12" s="47">
        <v>8</v>
      </c>
      <c r="B12" s="161"/>
      <c r="C12" s="231"/>
      <c r="D12" s="232"/>
      <c r="E12" s="42">
        <f t="shared" si="0"/>
        <v>0</v>
      </c>
      <c r="F12" s="231"/>
      <c r="G12" s="232"/>
      <c r="H12" s="122">
        <f t="shared" si="1"/>
        <v>0</v>
      </c>
      <c r="I12" s="231"/>
      <c r="J12" s="232"/>
      <c r="K12" s="42">
        <f t="shared" si="2"/>
        <v>0</v>
      </c>
      <c r="L12" s="231"/>
      <c r="M12" s="232"/>
      <c r="N12" s="42">
        <f t="shared" si="3"/>
        <v>0</v>
      </c>
      <c r="O12" s="231"/>
      <c r="P12" s="232"/>
      <c r="Q12" s="42">
        <f t="shared" si="4"/>
        <v>0</v>
      </c>
      <c r="R12" s="231"/>
      <c r="S12" s="232"/>
      <c r="T12" s="42">
        <f t="shared" si="5"/>
        <v>0</v>
      </c>
      <c r="U12" s="231"/>
      <c r="V12" s="232"/>
      <c r="W12" s="42">
        <f t="shared" si="6"/>
        <v>0</v>
      </c>
      <c r="X12" s="231"/>
      <c r="Y12" s="232"/>
      <c r="Z12" s="122">
        <f t="shared" si="7"/>
        <v>0</v>
      </c>
    </row>
    <row r="13" spans="1:41" ht="11.25" customHeight="1" x14ac:dyDescent="0.3">
      <c r="A13" s="47">
        <v>9</v>
      </c>
      <c r="B13" s="161"/>
      <c r="C13" s="233"/>
      <c r="D13" s="234"/>
      <c r="E13" s="119">
        <f t="shared" si="0"/>
        <v>0</v>
      </c>
      <c r="F13" s="231"/>
      <c r="G13" s="232"/>
      <c r="H13" s="120">
        <f t="shared" si="1"/>
        <v>0</v>
      </c>
      <c r="I13" s="231"/>
      <c r="J13" s="232"/>
      <c r="K13" s="119">
        <f t="shared" si="2"/>
        <v>0</v>
      </c>
      <c r="L13" s="231"/>
      <c r="M13" s="232"/>
      <c r="N13" s="119">
        <f t="shared" si="3"/>
        <v>0</v>
      </c>
      <c r="O13" s="231"/>
      <c r="P13" s="232"/>
      <c r="Q13" s="119">
        <f t="shared" si="4"/>
        <v>0</v>
      </c>
      <c r="R13" s="231"/>
      <c r="S13" s="232"/>
      <c r="T13" s="119">
        <f t="shared" si="5"/>
        <v>0</v>
      </c>
      <c r="U13" s="231"/>
      <c r="V13" s="232"/>
      <c r="W13" s="119">
        <f t="shared" si="6"/>
        <v>0</v>
      </c>
      <c r="X13" s="231"/>
      <c r="Y13" s="232"/>
      <c r="Z13" s="120">
        <f t="shared" si="7"/>
        <v>0</v>
      </c>
    </row>
    <row r="14" spans="1:41" ht="11.25" customHeight="1" x14ac:dyDescent="0.3">
      <c r="A14" s="47">
        <v>10</v>
      </c>
      <c r="B14" s="161"/>
      <c r="C14" s="231"/>
      <c r="D14" s="232"/>
      <c r="E14" s="42">
        <f t="shared" si="0"/>
        <v>0</v>
      </c>
      <c r="F14" s="231"/>
      <c r="G14" s="232"/>
      <c r="H14" s="122">
        <f t="shared" si="1"/>
        <v>0</v>
      </c>
      <c r="I14" s="231"/>
      <c r="J14" s="232"/>
      <c r="K14" s="42">
        <f t="shared" si="2"/>
        <v>0</v>
      </c>
      <c r="L14" s="231"/>
      <c r="M14" s="232"/>
      <c r="N14" s="42">
        <f t="shared" si="3"/>
        <v>0</v>
      </c>
      <c r="O14" s="231"/>
      <c r="P14" s="232"/>
      <c r="Q14" s="42">
        <f t="shared" si="4"/>
        <v>0</v>
      </c>
      <c r="R14" s="231"/>
      <c r="S14" s="232"/>
      <c r="T14" s="42">
        <f t="shared" si="5"/>
        <v>0</v>
      </c>
      <c r="U14" s="231"/>
      <c r="V14" s="232"/>
      <c r="W14" s="42">
        <f t="shared" si="6"/>
        <v>0</v>
      </c>
      <c r="X14" s="231"/>
      <c r="Y14" s="232"/>
      <c r="Z14" s="122">
        <f t="shared" si="7"/>
        <v>0</v>
      </c>
    </row>
    <row r="15" spans="1:41" ht="11.25" customHeight="1" x14ac:dyDescent="0.3">
      <c r="A15" s="47">
        <v>11</v>
      </c>
      <c r="B15" s="161"/>
      <c r="C15" s="231"/>
      <c r="D15" s="232"/>
      <c r="E15" s="119">
        <f t="shared" si="0"/>
        <v>0</v>
      </c>
      <c r="F15" s="231"/>
      <c r="G15" s="232"/>
      <c r="H15" s="120">
        <f t="shared" si="1"/>
        <v>0</v>
      </c>
      <c r="I15" s="231"/>
      <c r="J15" s="232"/>
      <c r="K15" s="119">
        <f t="shared" si="2"/>
        <v>0</v>
      </c>
      <c r="L15" s="231"/>
      <c r="M15" s="232"/>
      <c r="N15" s="119">
        <f t="shared" si="3"/>
        <v>0</v>
      </c>
      <c r="O15" s="231"/>
      <c r="P15" s="232"/>
      <c r="Q15" s="119">
        <f t="shared" si="4"/>
        <v>0</v>
      </c>
      <c r="R15" s="231"/>
      <c r="S15" s="232"/>
      <c r="T15" s="119">
        <f t="shared" si="5"/>
        <v>0</v>
      </c>
      <c r="U15" s="231"/>
      <c r="V15" s="232"/>
      <c r="W15" s="119">
        <f t="shared" si="6"/>
        <v>0</v>
      </c>
      <c r="X15" s="231"/>
      <c r="Y15" s="232"/>
      <c r="Z15" s="120">
        <f t="shared" si="7"/>
        <v>0</v>
      </c>
    </row>
    <row r="16" spans="1:41" ht="11.25" customHeight="1" x14ac:dyDescent="0.3">
      <c r="A16" s="47">
        <v>12</v>
      </c>
      <c r="B16" s="161"/>
      <c r="C16" s="231"/>
      <c r="D16" s="232"/>
      <c r="E16" s="42">
        <f t="shared" si="0"/>
        <v>0</v>
      </c>
      <c r="F16" s="231"/>
      <c r="G16" s="232"/>
      <c r="H16" s="122">
        <f t="shared" si="1"/>
        <v>0</v>
      </c>
      <c r="I16" s="231"/>
      <c r="J16" s="232"/>
      <c r="K16" s="42">
        <f t="shared" si="2"/>
        <v>0</v>
      </c>
      <c r="L16" s="231"/>
      <c r="M16" s="232"/>
      <c r="N16" s="42">
        <f t="shared" si="3"/>
        <v>0</v>
      </c>
      <c r="O16" s="231"/>
      <c r="P16" s="232"/>
      <c r="Q16" s="42">
        <f t="shared" si="4"/>
        <v>0</v>
      </c>
      <c r="R16" s="231"/>
      <c r="S16" s="232"/>
      <c r="T16" s="42">
        <f t="shared" si="5"/>
        <v>0</v>
      </c>
      <c r="U16" s="231"/>
      <c r="V16" s="232"/>
      <c r="W16" s="42">
        <f t="shared" si="6"/>
        <v>0</v>
      </c>
      <c r="X16" s="231"/>
      <c r="Y16" s="232"/>
      <c r="Z16" s="122">
        <f t="shared" si="7"/>
        <v>0</v>
      </c>
    </row>
    <row r="17" spans="1:26" ht="11.25" customHeight="1" x14ac:dyDescent="0.3">
      <c r="A17" s="47">
        <v>13</v>
      </c>
      <c r="B17" s="161"/>
      <c r="C17" s="231"/>
      <c r="D17" s="232"/>
      <c r="E17" s="119">
        <f t="shared" si="0"/>
        <v>0</v>
      </c>
      <c r="F17" s="231"/>
      <c r="G17" s="232"/>
      <c r="H17" s="120">
        <f t="shared" si="1"/>
        <v>0</v>
      </c>
      <c r="I17" s="231"/>
      <c r="J17" s="232"/>
      <c r="K17" s="119">
        <f t="shared" si="2"/>
        <v>0</v>
      </c>
      <c r="L17" s="231"/>
      <c r="M17" s="232"/>
      <c r="N17" s="119">
        <f t="shared" si="3"/>
        <v>0</v>
      </c>
      <c r="O17" s="231"/>
      <c r="P17" s="232"/>
      <c r="Q17" s="119">
        <f t="shared" si="4"/>
        <v>0</v>
      </c>
      <c r="R17" s="231"/>
      <c r="S17" s="232"/>
      <c r="T17" s="119">
        <f t="shared" si="5"/>
        <v>0</v>
      </c>
      <c r="U17" s="231"/>
      <c r="V17" s="232"/>
      <c r="W17" s="119">
        <f t="shared" si="6"/>
        <v>0</v>
      </c>
      <c r="X17" s="231"/>
      <c r="Y17" s="232"/>
      <c r="Z17" s="120">
        <f t="shared" si="7"/>
        <v>0</v>
      </c>
    </row>
    <row r="18" spans="1:26" ht="11.25" customHeight="1" x14ac:dyDescent="0.3">
      <c r="A18" s="47">
        <v>14</v>
      </c>
      <c r="B18" s="161"/>
      <c r="C18" s="233"/>
      <c r="D18" s="234"/>
      <c r="E18" s="42">
        <f t="shared" si="0"/>
        <v>0</v>
      </c>
      <c r="F18" s="231"/>
      <c r="G18" s="232"/>
      <c r="H18" s="122">
        <f t="shared" si="1"/>
        <v>0</v>
      </c>
      <c r="I18" s="231"/>
      <c r="J18" s="232"/>
      <c r="K18" s="42">
        <f t="shared" si="2"/>
        <v>0</v>
      </c>
      <c r="L18" s="231"/>
      <c r="M18" s="232"/>
      <c r="N18" s="42">
        <f t="shared" si="3"/>
        <v>0</v>
      </c>
      <c r="O18" s="231"/>
      <c r="P18" s="232"/>
      <c r="Q18" s="42">
        <f t="shared" si="4"/>
        <v>0</v>
      </c>
      <c r="R18" s="231"/>
      <c r="S18" s="232"/>
      <c r="T18" s="42">
        <f t="shared" si="5"/>
        <v>0</v>
      </c>
      <c r="U18" s="231"/>
      <c r="V18" s="232"/>
      <c r="W18" s="42">
        <f t="shared" si="6"/>
        <v>0</v>
      </c>
      <c r="X18" s="231"/>
      <c r="Y18" s="232"/>
      <c r="Z18" s="122">
        <f t="shared" si="7"/>
        <v>0</v>
      </c>
    </row>
    <row r="19" spans="1:26" ht="11.25" customHeight="1" x14ac:dyDescent="0.3">
      <c r="A19" s="47">
        <v>15</v>
      </c>
      <c r="B19" s="161"/>
      <c r="C19" s="231"/>
      <c r="D19" s="232"/>
      <c r="E19" s="119">
        <f t="shared" si="0"/>
        <v>0</v>
      </c>
      <c r="F19" s="231"/>
      <c r="G19" s="232"/>
      <c r="H19" s="120">
        <f t="shared" si="1"/>
        <v>0</v>
      </c>
      <c r="I19" s="231"/>
      <c r="J19" s="232"/>
      <c r="K19" s="119">
        <f t="shared" si="2"/>
        <v>0</v>
      </c>
      <c r="L19" s="231"/>
      <c r="M19" s="232"/>
      <c r="N19" s="119">
        <f t="shared" si="3"/>
        <v>0</v>
      </c>
      <c r="O19" s="231"/>
      <c r="P19" s="232"/>
      <c r="Q19" s="119">
        <f t="shared" si="4"/>
        <v>0</v>
      </c>
      <c r="R19" s="231"/>
      <c r="S19" s="232"/>
      <c r="T19" s="119">
        <f t="shared" si="5"/>
        <v>0</v>
      </c>
      <c r="U19" s="231"/>
      <c r="V19" s="232"/>
      <c r="W19" s="119">
        <f t="shared" si="6"/>
        <v>0</v>
      </c>
      <c r="X19" s="231"/>
      <c r="Y19" s="232"/>
      <c r="Z19" s="120">
        <f t="shared" si="7"/>
        <v>0</v>
      </c>
    </row>
    <row r="20" spans="1:26" ht="11.25" customHeight="1" x14ac:dyDescent="0.3">
      <c r="A20" s="47">
        <v>16</v>
      </c>
      <c r="B20" s="161"/>
      <c r="C20" s="231"/>
      <c r="D20" s="232"/>
      <c r="E20" s="42">
        <f t="shared" si="0"/>
        <v>0</v>
      </c>
      <c r="F20" s="231"/>
      <c r="G20" s="232"/>
      <c r="H20" s="122">
        <f t="shared" si="1"/>
        <v>0</v>
      </c>
      <c r="I20" s="231"/>
      <c r="J20" s="232"/>
      <c r="K20" s="42">
        <f t="shared" si="2"/>
        <v>0</v>
      </c>
      <c r="L20" s="231"/>
      <c r="M20" s="232"/>
      <c r="N20" s="42">
        <f t="shared" si="3"/>
        <v>0</v>
      </c>
      <c r="O20" s="231"/>
      <c r="P20" s="232"/>
      <c r="Q20" s="42">
        <f t="shared" si="4"/>
        <v>0</v>
      </c>
      <c r="R20" s="231"/>
      <c r="S20" s="232"/>
      <c r="T20" s="42">
        <f t="shared" si="5"/>
        <v>0</v>
      </c>
      <c r="U20" s="231"/>
      <c r="V20" s="232"/>
      <c r="W20" s="42">
        <f t="shared" si="6"/>
        <v>0</v>
      </c>
      <c r="X20" s="231"/>
      <c r="Y20" s="232"/>
      <c r="Z20" s="122">
        <f t="shared" si="7"/>
        <v>0</v>
      </c>
    </row>
    <row r="21" spans="1:26" ht="11.25" customHeight="1" x14ac:dyDescent="0.3">
      <c r="A21" s="47">
        <v>17</v>
      </c>
      <c r="B21" s="161"/>
      <c r="C21" s="233"/>
      <c r="D21" s="234"/>
      <c r="E21" s="119">
        <f t="shared" si="0"/>
        <v>0</v>
      </c>
      <c r="F21" s="231"/>
      <c r="G21" s="232"/>
      <c r="H21" s="120">
        <f t="shared" si="1"/>
        <v>0</v>
      </c>
      <c r="I21" s="231"/>
      <c r="J21" s="232"/>
      <c r="K21" s="119">
        <f t="shared" si="2"/>
        <v>0</v>
      </c>
      <c r="L21" s="231"/>
      <c r="M21" s="232"/>
      <c r="N21" s="119">
        <f t="shared" si="3"/>
        <v>0</v>
      </c>
      <c r="O21" s="231"/>
      <c r="P21" s="232"/>
      <c r="Q21" s="119">
        <f t="shared" si="4"/>
        <v>0</v>
      </c>
      <c r="R21" s="231"/>
      <c r="S21" s="232"/>
      <c r="T21" s="119">
        <f t="shared" si="5"/>
        <v>0</v>
      </c>
      <c r="U21" s="231"/>
      <c r="V21" s="232"/>
      <c r="W21" s="119">
        <f t="shared" si="6"/>
        <v>0</v>
      </c>
      <c r="X21" s="231"/>
      <c r="Y21" s="232"/>
      <c r="Z21" s="120">
        <f t="shared" si="7"/>
        <v>0</v>
      </c>
    </row>
    <row r="22" spans="1:26" ht="11.25" customHeight="1" x14ac:dyDescent="0.3">
      <c r="A22" s="47">
        <v>18</v>
      </c>
      <c r="B22" s="161"/>
      <c r="C22" s="231"/>
      <c r="D22" s="232"/>
      <c r="E22" s="42">
        <f t="shared" si="0"/>
        <v>0</v>
      </c>
      <c r="F22" s="231"/>
      <c r="G22" s="232"/>
      <c r="H22" s="122">
        <f t="shared" si="1"/>
        <v>0</v>
      </c>
      <c r="I22" s="231"/>
      <c r="J22" s="232"/>
      <c r="K22" s="42">
        <f t="shared" si="2"/>
        <v>0</v>
      </c>
      <c r="L22" s="231"/>
      <c r="M22" s="232"/>
      <c r="N22" s="42">
        <f t="shared" si="3"/>
        <v>0</v>
      </c>
      <c r="O22" s="231"/>
      <c r="P22" s="232"/>
      <c r="Q22" s="42">
        <f t="shared" si="4"/>
        <v>0</v>
      </c>
      <c r="R22" s="231"/>
      <c r="S22" s="232"/>
      <c r="T22" s="42">
        <f t="shared" si="5"/>
        <v>0</v>
      </c>
      <c r="U22" s="231"/>
      <c r="V22" s="232"/>
      <c r="W22" s="42">
        <f t="shared" si="6"/>
        <v>0</v>
      </c>
      <c r="X22" s="231"/>
      <c r="Y22" s="232"/>
      <c r="Z22" s="122">
        <f t="shared" si="7"/>
        <v>0</v>
      </c>
    </row>
    <row r="23" spans="1:26" ht="11.25" customHeight="1" x14ac:dyDescent="0.3">
      <c r="A23" s="47">
        <v>19</v>
      </c>
      <c r="B23" s="161"/>
      <c r="C23" s="233"/>
      <c r="D23" s="234"/>
      <c r="E23" s="119">
        <f t="shared" si="0"/>
        <v>0</v>
      </c>
      <c r="F23" s="231"/>
      <c r="G23" s="232"/>
      <c r="H23" s="120">
        <f t="shared" si="1"/>
        <v>0</v>
      </c>
      <c r="I23" s="231"/>
      <c r="J23" s="232"/>
      <c r="K23" s="119">
        <f t="shared" si="2"/>
        <v>0</v>
      </c>
      <c r="L23" s="231"/>
      <c r="M23" s="232"/>
      <c r="N23" s="119">
        <f t="shared" si="3"/>
        <v>0</v>
      </c>
      <c r="O23" s="231"/>
      <c r="P23" s="232"/>
      <c r="Q23" s="119">
        <f t="shared" si="4"/>
        <v>0</v>
      </c>
      <c r="R23" s="231"/>
      <c r="S23" s="232"/>
      <c r="T23" s="119">
        <f t="shared" si="5"/>
        <v>0</v>
      </c>
      <c r="U23" s="231"/>
      <c r="V23" s="232"/>
      <c r="W23" s="119">
        <f t="shared" si="6"/>
        <v>0</v>
      </c>
      <c r="X23" s="231"/>
      <c r="Y23" s="232"/>
      <c r="Z23" s="120">
        <f t="shared" si="7"/>
        <v>0</v>
      </c>
    </row>
    <row r="24" spans="1:26" ht="11.25" customHeight="1" x14ac:dyDescent="0.3">
      <c r="A24" s="47">
        <v>20</v>
      </c>
      <c r="B24" s="161"/>
      <c r="C24" s="233"/>
      <c r="D24" s="234"/>
      <c r="E24" s="42">
        <f t="shared" si="0"/>
        <v>0</v>
      </c>
      <c r="F24" s="231"/>
      <c r="G24" s="232"/>
      <c r="H24" s="122">
        <f t="shared" si="1"/>
        <v>0</v>
      </c>
      <c r="I24" s="231"/>
      <c r="J24" s="232"/>
      <c r="K24" s="42">
        <f t="shared" si="2"/>
        <v>0</v>
      </c>
      <c r="L24" s="231"/>
      <c r="M24" s="232"/>
      <c r="N24" s="42">
        <f t="shared" si="3"/>
        <v>0</v>
      </c>
      <c r="O24" s="231"/>
      <c r="P24" s="232"/>
      <c r="Q24" s="42">
        <f t="shared" si="4"/>
        <v>0</v>
      </c>
      <c r="R24" s="231"/>
      <c r="S24" s="232"/>
      <c r="T24" s="42">
        <f t="shared" si="5"/>
        <v>0</v>
      </c>
      <c r="U24" s="231"/>
      <c r="V24" s="232"/>
      <c r="W24" s="42">
        <f t="shared" si="6"/>
        <v>0</v>
      </c>
      <c r="X24" s="231"/>
      <c r="Y24" s="232"/>
      <c r="Z24" s="122">
        <f t="shared" si="7"/>
        <v>0</v>
      </c>
    </row>
    <row r="25" spans="1:26" ht="11.25" customHeight="1" x14ac:dyDescent="0.3">
      <c r="A25" s="47">
        <v>21</v>
      </c>
      <c r="B25" s="161"/>
      <c r="C25" s="44"/>
      <c r="D25" s="41"/>
      <c r="E25" s="119">
        <f t="shared" si="0"/>
        <v>0</v>
      </c>
      <c r="F25" s="44"/>
      <c r="G25" s="41"/>
      <c r="H25" s="120">
        <f t="shared" si="1"/>
        <v>0</v>
      </c>
      <c r="I25" s="231"/>
      <c r="J25" s="232"/>
      <c r="K25" s="119">
        <f t="shared" si="2"/>
        <v>0</v>
      </c>
      <c r="L25" s="231"/>
      <c r="M25" s="232"/>
      <c r="N25" s="119">
        <f t="shared" si="3"/>
        <v>0</v>
      </c>
      <c r="O25" s="231"/>
      <c r="P25" s="232"/>
      <c r="Q25" s="119">
        <f t="shared" si="4"/>
        <v>0</v>
      </c>
      <c r="R25" s="44"/>
      <c r="S25" s="41"/>
      <c r="T25" s="119">
        <f t="shared" si="5"/>
        <v>0</v>
      </c>
      <c r="U25" s="231"/>
      <c r="V25" s="232"/>
      <c r="W25" s="119">
        <f t="shared" si="6"/>
        <v>0</v>
      </c>
      <c r="X25" s="231"/>
      <c r="Y25" s="232"/>
      <c r="Z25" s="120">
        <f t="shared" si="7"/>
        <v>0</v>
      </c>
    </row>
    <row r="26" spans="1:26" ht="11.25" customHeight="1" x14ac:dyDescent="0.3">
      <c r="A26" s="47">
        <v>22</v>
      </c>
      <c r="B26" s="161"/>
      <c r="C26" s="231"/>
      <c r="D26" s="232"/>
      <c r="E26" s="42">
        <f t="shared" si="0"/>
        <v>0</v>
      </c>
      <c r="F26" s="231"/>
      <c r="G26" s="232"/>
      <c r="H26" s="122">
        <f t="shared" si="1"/>
        <v>0</v>
      </c>
      <c r="I26" s="231"/>
      <c r="J26" s="232"/>
      <c r="K26" s="42">
        <f t="shared" si="2"/>
        <v>0</v>
      </c>
      <c r="L26" s="231"/>
      <c r="M26" s="232"/>
      <c r="N26" s="42">
        <f t="shared" si="3"/>
        <v>0</v>
      </c>
      <c r="O26" s="231"/>
      <c r="P26" s="232"/>
      <c r="Q26" s="42">
        <f t="shared" si="4"/>
        <v>0</v>
      </c>
      <c r="R26" s="231"/>
      <c r="S26" s="232"/>
      <c r="T26" s="42">
        <f t="shared" si="5"/>
        <v>0</v>
      </c>
      <c r="U26" s="231"/>
      <c r="V26" s="232"/>
      <c r="W26" s="42">
        <f t="shared" si="6"/>
        <v>0</v>
      </c>
      <c r="X26" s="231"/>
      <c r="Y26" s="232"/>
      <c r="Z26" s="122">
        <f t="shared" si="7"/>
        <v>0</v>
      </c>
    </row>
    <row r="27" spans="1:26" ht="11.25" customHeight="1" x14ac:dyDescent="0.3">
      <c r="A27" s="47">
        <v>23</v>
      </c>
      <c r="B27" s="161"/>
      <c r="C27" s="231"/>
      <c r="D27" s="232"/>
      <c r="E27" s="119">
        <f t="shared" si="0"/>
        <v>0</v>
      </c>
      <c r="F27" s="231"/>
      <c r="G27" s="232"/>
      <c r="H27" s="120">
        <f t="shared" si="1"/>
        <v>0</v>
      </c>
      <c r="I27" s="231"/>
      <c r="J27" s="232"/>
      <c r="K27" s="119">
        <f t="shared" si="2"/>
        <v>0</v>
      </c>
      <c r="L27" s="231"/>
      <c r="M27" s="232"/>
      <c r="N27" s="119">
        <f t="shared" si="3"/>
        <v>0</v>
      </c>
      <c r="O27" s="231"/>
      <c r="P27" s="232"/>
      <c r="Q27" s="119">
        <f t="shared" si="4"/>
        <v>0</v>
      </c>
      <c r="R27" s="231"/>
      <c r="S27" s="232"/>
      <c r="T27" s="119">
        <f t="shared" si="5"/>
        <v>0</v>
      </c>
      <c r="U27" s="231"/>
      <c r="V27" s="232"/>
      <c r="W27" s="119">
        <f t="shared" si="6"/>
        <v>0</v>
      </c>
      <c r="X27" s="231"/>
      <c r="Y27" s="232"/>
      <c r="Z27" s="120">
        <f t="shared" si="7"/>
        <v>0</v>
      </c>
    </row>
    <row r="28" spans="1:26" ht="11.25" customHeight="1" x14ac:dyDescent="0.3">
      <c r="A28" s="47">
        <v>24</v>
      </c>
      <c r="B28" s="161"/>
      <c r="C28" s="231"/>
      <c r="D28" s="232"/>
      <c r="E28" s="42">
        <f t="shared" si="0"/>
        <v>0</v>
      </c>
      <c r="F28" s="231"/>
      <c r="G28" s="232"/>
      <c r="H28" s="122">
        <f t="shared" si="1"/>
        <v>0</v>
      </c>
      <c r="I28" s="231"/>
      <c r="J28" s="232"/>
      <c r="K28" s="42">
        <f t="shared" si="2"/>
        <v>0</v>
      </c>
      <c r="L28" s="231"/>
      <c r="M28" s="232"/>
      <c r="N28" s="42">
        <f t="shared" si="3"/>
        <v>0</v>
      </c>
      <c r="O28" s="231"/>
      <c r="P28" s="232"/>
      <c r="Q28" s="42">
        <f t="shared" si="4"/>
        <v>0</v>
      </c>
      <c r="R28" s="231"/>
      <c r="S28" s="232"/>
      <c r="T28" s="42">
        <f t="shared" si="5"/>
        <v>0</v>
      </c>
      <c r="U28" s="231"/>
      <c r="V28" s="232"/>
      <c r="W28" s="42">
        <f t="shared" si="6"/>
        <v>0</v>
      </c>
      <c r="X28" s="231"/>
      <c r="Y28" s="232"/>
      <c r="Z28" s="122">
        <f t="shared" si="7"/>
        <v>0</v>
      </c>
    </row>
    <row r="29" spans="1:26" ht="11.25" customHeight="1" x14ac:dyDescent="0.3">
      <c r="A29" s="47">
        <v>25</v>
      </c>
      <c r="B29" s="161"/>
      <c r="C29" s="231"/>
      <c r="D29" s="232"/>
      <c r="E29" s="119">
        <f t="shared" si="0"/>
        <v>0</v>
      </c>
      <c r="F29" s="231"/>
      <c r="G29" s="232"/>
      <c r="H29" s="120">
        <f t="shared" si="1"/>
        <v>0</v>
      </c>
      <c r="I29" s="231"/>
      <c r="J29" s="232"/>
      <c r="K29" s="119">
        <f t="shared" si="2"/>
        <v>0</v>
      </c>
      <c r="L29" s="231"/>
      <c r="M29" s="232"/>
      <c r="N29" s="119">
        <f t="shared" si="3"/>
        <v>0</v>
      </c>
      <c r="O29" s="231"/>
      <c r="P29" s="232"/>
      <c r="Q29" s="119">
        <f t="shared" si="4"/>
        <v>0</v>
      </c>
      <c r="R29" s="231"/>
      <c r="S29" s="232"/>
      <c r="T29" s="119">
        <f t="shared" si="5"/>
        <v>0</v>
      </c>
      <c r="U29" s="231"/>
      <c r="V29" s="232"/>
      <c r="W29" s="119">
        <f t="shared" si="6"/>
        <v>0</v>
      </c>
      <c r="X29" s="231"/>
      <c r="Y29" s="232"/>
      <c r="Z29" s="120">
        <f t="shared" si="7"/>
        <v>0</v>
      </c>
    </row>
    <row r="30" spans="1:26" ht="11.25" customHeight="1" x14ac:dyDescent="0.3">
      <c r="A30" s="47">
        <v>26</v>
      </c>
      <c r="B30" s="161"/>
      <c r="C30" s="233"/>
      <c r="D30" s="234"/>
      <c r="E30" s="42">
        <f t="shared" si="0"/>
        <v>0</v>
      </c>
      <c r="F30" s="231"/>
      <c r="G30" s="232"/>
      <c r="H30" s="122">
        <f t="shared" si="1"/>
        <v>0</v>
      </c>
      <c r="I30" s="231"/>
      <c r="J30" s="232"/>
      <c r="K30" s="42">
        <f t="shared" si="2"/>
        <v>0</v>
      </c>
      <c r="L30" s="231"/>
      <c r="M30" s="232"/>
      <c r="N30" s="42">
        <f t="shared" si="3"/>
        <v>0</v>
      </c>
      <c r="O30" s="231"/>
      <c r="P30" s="232"/>
      <c r="Q30" s="42">
        <f t="shared" si="4"/>
        <v>0</v>
      </c>
      <c r="R30" s="231"/>
      <c r="S30" s="232"/>
      <c r="T30" s="42">
        <f t="shared" si="5"/>
        <v>0</v>
      </c>
      <c r="U30" s="231"/>
      <c r="V30" s="232"/>
      <c r="W30" s="42">
        <f t="shared" si="6"/>
        <v>0</v>
      </c>
      <c r="X30" s="231"/>
      <c r="Y30" s="232"/>
      <c r="Z30" s="122">
        <f t="shared" si="7"/>
        <v>0</v>
      </c>
    </row>
    <row r="31" spans="1:26" ht="11.25" customHeight="1" x14ac:dyDescent="0.3">
      <c r="A31" s="91">
        <v>27</v>
      </c>
      <c r="B31" s="161"/>
      <c r="C31" s="231"/>
      <c r="D31" s="232"/>
      <c r="E31" s="119">
        <f t="shared" si="0"/>
        <v>0</v>
      </c>
      <c r="F31" s="231"/>
      <c r="G31" s="232"/>
      <c r="H31" s="120">
        <f t="shared" si="1"/>
        <v>0</v>
      </c>
      <c r="I31" s="231"/>
      <c r="J31" s="232"/>
      <c r="K31" s="119">
        <f t="shared" si="2"/>
        <v>0</v>
      </c>
      <c r="L31" s="231"/>
      <c r="M31" s="232"/>
      <c r="N31" s="119">
        <f t="shared" si="3"/>
        <v>0</v>
      </c>
      <c r="O31" s="231"/>
      <c r="P31" s="232"/>
      <c r="Q31" s="119">
        <f t="shared" si="4"/>
        <v>0</v>
      </c>
      <c r="R31" s="231"/>
      <c r="S31" s="232"/>
      <c r="T31" s="119">
        <f t="shared" si="5"/>
        <v>0</v>
      </c>
      <c r="U31" s="231"/>
      <c r="V31" s="232"/>
      <c r="W31" s="119">
        <f t="shared" si="6"/>
        <v>0</v>
      </c>
      <c r="X31" s="231"/>
      <c r="Y31" s="232"/>
      <c r="Z31" s="120">
        <f t="shared" si="7"/>
        <v>0</v>
      </c>
    </row>
    <row r="32" spans="1:26" ht="11.25" customHeight="1" x14ac:dyDescent="0.3">
      <c r="A32" s="91">
        <v>28</v>
      </c>
      <c r="B32" s="161"/>
      <c r="C32" s="231"/>
      <c r="D32" s="232"/>
      <c r="E32" s="42">
        <f t="shared" si="0"/>
        <v>0</v>
      </c>
      <c r="F32" s="231"/>
      <c r="G32" s="232"/>
      <c r="H32" s="122">
        <f t="shared" si="1"/>
        <v>0</v>
      </c>
      <c r="I32" s="231"/>
      <c r="J32" s="232"/>
      <c r="K32" s="42">
        <f t="shared" si="2"/>
        <v>0</v>
      </c>
      <c r="L32" s="231"/>
      <c r="M32" s="232"/>
      <c r="N32" s="42">
        <f t="shared" si="3"/>
        <v>0</v>
      </c>
      <c r="O32" s="231"/>
      <c r="P32" s="232"/>
      <c r="Q32" s="42">
        <f t="shared" si="4"/>
        <v>0</v>
      </c>
      <c r="R32" s="231"/>
      <c r="S32" s="232"/>
      <c r="T32" s="42">
        <f t="shared" si="5"/>
        <v>0</v>
      </c>
      <c r="U32" s="231"/>
      <c r="V32" s="232"/>
      <c r="W32" s="42">
        <f t="shared" si="6"/>
        <v>0</v>
      </c>
      <c r="X32" s="231"/>
      <c r="Y32" s="232"/>
      <c r="Z32" s="122">
        <f t="shared" si="7"/>
        <v>0</v>
      </c>
    </row>
    <row r="33" spans="1:26" ht="11.25" customHeight="1" x14ac:dyDescent="0.3">
      <c r="A33" s="91">
        <v>29</v>
      </c>
      <c r="B33" s="161"/>
      <c r="C33" s="233"/>
      <c r="D33" s="234"/>
      <c r="E33" s="119">
        <f t="shared" si="0"/>
        <v>0</v>
      </c>
      <c r="F33" s="231"/>
      <c r="G33" s="232"/>
      <c r="H33" s="120">
        <f t="shared" si="1"/>
        <v>0</v>
      </c>
      <c r="I33" s="231"/>
      <c r="J33" s="232"/>
      <c r="K33" s="119">
        <f t="shared" si="2"/>
        <v>0</v>
      </c>
      <c r="L33" s="231"/>
      <c r="M33" s="232"/>
      <c r="N33" s="119">
        <f t="shared" si="3"/>
        <v>0</v>
      </c>
      <c r="O33" s="231"/>
      <c r="P33" s="232"/>
      <c r="Q33" s="119">
        <f t="shared" si="4"/>
        <v>0</v>
      </c>
      <c r="R33" s="231"/>
      <c r="S33" s="232"/>
      <c r="T33" s="119">
        <f t="shared" si="5"/>
        <v>0</v>
      </c>
      <c r="U33" s="231"/>
      <c r="V33" s="232"/>
      <c r="W33" s="119">
        <f t="shared" si="6"/>
        <v>0</v>
      </c>
      <c r="X33" s="231"/>
      <c r="Y33" s="232"/>
      <c r="Z33" s="120">
        <f t="shared" si="7"/>
        <v>0</v>
      </c>
    </row>
    <row r="34" spans="1:26" ht="11.25" customHeight="1" x14ac:dyDescent="0.3">
      <c r="A34" s="91">
        <v>30</v>
      </c>
      <c r="B34" s="161"/>
      <c r="C34" s="231"/>
      <c r="D34" s="232"/>
      <c r="E34" s="42">
        <f t="shared" si="0"/>
        <v>0</v>
      </c>
      <c r="F34" s="231"/>
      <c r="G34" s="232"/>
      <c r="H34" s="122">
        <f t="shared" si="1"/>
        <v>0</v>
      </c>
      <c r="I34" s="231"/>
      <c r="J34" s="232"/>
      <c r="K34" s="42">
        <f t="shared" si="2"/>
        <v>0</v>
      </c>
      <c r="L34" s="231"/>
      <c r="M34" s="232"/>
      <c r="N34" s="42">
        <f t="shared" si="3"/>
        <v>0</v>
      </c>
      <c r="O34" s="231"/>
      <c r="P34" s="232"/>
      <c r="Q34" s="42">
        <f t="shared" si="4"/>
        <v>0</v>
      </c>
      <c r="R34" s="231"/>
      <c r="S34" s="232"/>
      <c r="T34" s="42">
        <f t="shared" si="5"/>
        <v>0</v>
      </c>
      <c r="U34" s="231"/>
      <c r="V34" s="232"/>
      <c r="W34" s="42">
        <f t="shared" si="6"/>
        <v>0</v>
      </c>
      <c r="X34" s="231"/>
      <c r="Y34" s="232"/>
      <c r="Z34" s="122">
        <f t="shared" si="7"/>
        <v>0</v>
      </c>
    </row>
    <row r="35" spans="1:26" ht="11.25" customHeight="1" x14ac:dyDescent="0.3">
      <c r="A35" s="91">
        <v>31</v>
      </c>
      <c r="B35" s="161"/>
      <c r="C35" s="233"/>
      <c r="D35" s="234"/>
      <c r="E35" s="42">
        <f t="shared" si="0"/>
        <v>0</v>
      </c>
      <c r="F35" s="231"/>
      <c r="G35" s="232"/>
      <c r="H35" s="122">
        <f t="shared" si="1"/>
        <v>0</v>
      </c>
      <c r="I35" s="231"/>
      <c r="J35" s="232"/>
      <c r="K35" s="42">
        <f t="shared" si="2"/>
        <v>0</v>
      </c>
      <c r="L35" s="231"/>
      <c r="M35" s="232"/>
      <c r="N35" s="42">
        <f t="shared" si="3"/>
        <v>0</v>
      </c>
      <c r="O35" s="231"/>
      <c r="P35" s="232"/>
      <c r="Q35" s="42">
        <f t="shared" si="4"/>
        <v>0</v>
      </c>
      <c r="R35" s="44"/>
      <c r="S35" s="41"/>
      <c r="T35" s="42">
        <f t="shared" si="5"/>
        <v>0</v>
      </c>
      <c r="U35" s="231"/>
      <c r="V35" s="232"/>
      <c r="W35" s="42">
        <f t="shared" si="6"/>
        <v>0</v>
      </c>
      <c r="X35" s="231"/>
      <c r="Y35" s="232"/>
      <c r="Z35" s="122">
        <f t="shared" si="7"/>
        <v>0</v>
      </c>
    </row>
    <row r="36" spans="1:26" ht="11.25" customHeight="1" x14ac:dyDescent="0.3">
      <c r="A36" s="91">
        <v>32</v>
      </c>
      <c r="B36" s="161"/>
      <c r="C36" s="233"/>
      <c r="D36" s="234"/>
      <c r="E36" s="119">
        <f t="shared" si="0"/>
        <v>0</v>
      </c>
      <c r="F36" s="231"/>
      <c r="G36" s="232"/>
      <c r="H36" s="120">
        <f t="shared" si="1"/>
        <v>0</v>
      </c>
      <c r="I36" s="231"/>
      <c r="J36" s="232"/>
      <c r="K36" s="119">
        <f t="shared" si="2"/>
        <v>0</v>
      </c>
      <c r="L36" s="231"/>
      <c r="M36" s="232"/>
      <c r="N36" s="119">
        <f t="shared" si="3"/>
        <v>0</v>
      </c>
      <c r="O36" s="231"/>
      <c r="P36" s="232"/>
      <c r="Q36" s="119">
        <f t="shared" si="4"/>
        <v>0</v>
      </c>
      <c r="R36" s="44"/>
      <c r="S36" s="41"/>
      <c r="T36" s="119">
        <f t="shared" si="5"/>
        <v>0</v>
      </c>
      <c r="U36" s="231"/>
      <c r="V36" s="232"/>
      <c r="W36" s="119">
        <f t="shared" si="6"/>
        <v>0</v>
      </c>
      <c r="X36" s="231"/>
      <c r="Y36" s="232"/>
      <c r="Z36" s="120">
        <f t="shared" si="7"/>
        <v>0</v>
      </c>
    </row>
    <row r="37" spans="1:26" ht="11.25" customHeight="1" x14ac:dyDescent="0.3">
      <c r="A37" s="91">
        <v>33</v>
      </c>
      <c r="B37" s="161"/>
      <c r="C37" s="10"/>
      <c r="D37" s="40"/>
      <c r="E37" s="42">
        <f t="shared" si="0"/>
        <v>0</v>
      </c>
      <c r="F37" s="44"/>
      <c r="G37" s="41"/>
      <c r="H37" s="122">
        <f t="shared" si="1"/>
        <v>0</v>
      </c>
      <c r="I37" s="231"/>
      <c r="J37" s="232"/>
      <c r="K37" s="42">
        <f t="shared" si="2"/>
        <v>0</v>
      </c>
      <c r="L37" s="231"/>
      <c r="M37" s="232"/>
      <c r="N37" s="42">
        <f t="shared" si="3"/>
        <v>0</v>
      </c>
      <c r="O37" s="231"/>
      <c r="P37" s="232"/>
      <c r="Q37" s="42">
        <f t="shared" si="4"/>
        <v>0</v>
      </c>
      <c r="R37" s="231"/>
      <c r="S37" s="232"/>
      <c r="T37" s="42">
        <f t="shared" si="5"/>
        <v>0</v>
      </c>
      <c r="U37" s="231"/>
      <c r="V37" s="232"/>
      <c r="W37" s="42">
        <f t="shared" si="6"/>
        <v>0</v>
      </c>
      <c r="X37" s="231"/>
      <c r="Y37" s="232"/>
      <c r="Z37" s="122">
        <f t="shared" si="7"/>
        <v>0</v>
      </c>
    </row>
    <row r="38" spans="1:26" ht="11.25" customHeight="1" x14ac:dyDescent="0.3">
      <c r="A38" s="91">
        <v>34</v>
      </c>
      <c r="B38" s="161"/>
      <c r="C38" s="44"/>
      <c r="D38" s="41"/>
      <c r="E38" s="119">
        <f t="shared" si="0"/>
        <v>0</v>
      </c>
      <c r="F38" s="44"/>
      <c r="G38" s="41"/>
      <c r="H38" s="120">
        <f t="shared" si="1"/>
        <v>0</v>
      </c>
      <c r="I38" s="231"/>
      <c r="J38" s="232"/>
      <c r="K38" s="119">
        <f t="shared" si="2"/>
        <v>0</v>
      </c>
      <c r="L38" s="44"/>
      <c r="M38" s="41"/>
      <c r="N38" s="119">
        <f t="shared" si="3"/>
        <v>0</v>
      </c>
      <c r="O38" s="44"/>
      <c r="P38" s="41"/>
      <c r="Q38" s="119">
        <f t="shared" si="4"/>
        <v>0</v>
      </c>
      <c r="R38" s="231"/>
      <c r="S38" s="232"/>
      <c r="T38" s="119">
        <f t="shared" si="5"/>
        <v>0</v>
      </c>
      <c r="U38" s="44"/>
      <c r="V38" s="41"/>
      <c r="W38" s="119">
        <f t="shared" si="6"/>
        <v>0</v>
      </c>
      <c r="X38" s="231"/>
      <c r="Y38" s="232"/>
      <c r="Z38" s="120">
        <f t="shared" si="7"/>
        <v>0</v>
      </c>
    </row>
    <row r="39" spans="1:26" ht="11.25" customHeight="1" thickBot="1" x14ac:dyDescent="0.35">
      <c r="A39" s="218">
        <v>35</v>
      </c>
      <c r="B39" s="161"/>
      <c r="C39" s="48"/>
      <c r="D39" s="220"/>
      <c r="E39" s="221">
        <f t="shared" si="0"/>
        <v>0</v>
      </c>
      <c r="F39" s="222"/>
      <c r="G39" s="223"/>
      <c r="H39" s="224">
        <f t="shared" si="1"/>
        <v>0</v>
      </c>
      <c r="I39" s="222"/>
      <c r="J39" s="223"/>
      <c r="K39" s="221">
        <f t="shared" si="2"/>
        <v>0</v>
      </c>
      <c r="L39" s="222"/>
      <c r="M39" s="223"/>
      <c r="N39" s="221">
        <f t="shared" si="3"/>
        <v>0</v>
      </c>
      <c r="O39" s="222"/>
      <c r="P39" s="223"/>
      <c r="Q39" s="221">
        <f t="shared" si="4"/>
        <v>0</v>
      </c>
      <c r="R39" s="222"/>
      <c r="S39" s="223"/>
      <c r="T39" s="221">
        <f t="shared" si="5"/>
        <v>0</v>
      </c>
      <c r="U39" s="222"/>
      <c r="V39" s="223"/>
      <c r="W39" s="221">
        <f t="shared" si="6"/>
        <v>0</v>
      </c>
      <c r="X39" s="222"/>
      <c r="Y39" s="223"/>
      <c r="Z39" s="224">
        <f t="shared" si="7"/>
        <v>0</v>
      </c>
    </row>
    <row r="41" spans="1:26" x14ac:dyDescent="0.25">
      <c r="B41" s="97" t="s">
        <v>59</v>
      </c>
      <c r="D41" s="179" t="s">
        <v>65</v>
      </c>
      <c r="E41" t="s">
        <v>66</v>
      </c>
    </row>
    <row r="42" spans="1:26" x14ac:dyDescent="0.25">
      <c r="D42" s="98" t="s">
        <v>65</v>
      </c>
      <c r="E42" t="s">
        <v>67</v>
      </c>
    </row>
    <row r="45" spans="1:26" x14ac:dyDescent="0.25">
      <c r="E45" s="178"/>
    </row>
    <row r="46" spans="1:26" x14ac:dyDescent="0.25">
      <c r="E46" s="178"/>
    </row>
  </sheetData>
  <sheetProtection password="CF36" sheet="1" objects="1" scenarios="1"/>
  <mergeCells count="13">
    <mergeCell ref="A1:Z1"/>
    <mergeCell ref="B2:B4"/>
    <mergeCell ref="A2:A4"/>
    <mergeCell ref="C3:E3"/>
    <mergeCell ref="F3:H3"/>
    <mergeCell ref="R3:T3"/>
    <mergeCell ref="U3:W3"/>
    <mergeCell ref="X3:Z3"/>
    <mergeCell ref="C2:H2"/>
    <mergeCell ref="I2:Z2"/>
    <mergeCell ref="I3:K3"/>
    <mergeCell ref="L3:N3"/>
    <mergeCell ref="O3:Q3"/>
  </mergeCells>
  <phoneticPr fontId="3" type="noConversion"/>
  <conditionalFormatting sqref="D41">
    <cfRule type="cellIs" dxfId="1040" priority="773" operator="equal">
      <formula>0</formula>
    </cfRule>
    <cfRule type="cellIs" dxfId="1039" priority="775" operator="equal">
      <formula>1</formula>
    </cfRule>
  </conditionalFormatting>
  <conditionalFormatting sqref="E45:E46">
    <cfRule type="cellIs" dxfId="1038" priority="740" operator="equal">
      <formula>2</formula>
    </cfRule>
  </conditionalFormatting>
  <conditionalFormatting sqref="D42">
    <cfRule type="cellIs" dxfId="1037" priority="738" operator="equal">
      <formula>0</formula>
    </cfRule>
    <cfRule type="cellIs" dxfId="1036" priority="739" operator="equal">
      <formula>1</formula>
    </cfRule>
  </conditionalFormatting>
  <conditionalFormatting sqref="B5:B39">
    <cfRule type="cellIs" dxfId="1035" priority="733" stopIfTrue="1" operator="equal">
      <formula>0</formula>
    </cfRule>
  </conditionalFormatting>
  <conditionalFormatting sqref="C25 F25 R25">
    <cfRule type="cellIs" dxfId="1034" priority="695" operator="lessThan">
      <formula>2</formula>
    </cfRule>
    <cfRule type="cellIs" dxfId="1033" priority="696" operator="equal">
      <formula>2</formula>
    </cfRule>
  </conditionalFormatting>
  <conditionalFormatting sqref="D25 G25 S25">
    <cfRule type="cellIs" dxfId="1032" priority="693" operator="lessThan">
      <formula>3</formula>
    </cfRule>
    <cfRule type="cellIs" dxfId="1031" priority="694" operator="greaterThan">
      <formula>2</formula>
    </cfRule>
  </conditionalFormatting>
  <conditionalFormatting sqref="R35">
    <cfRule type="cellIs" dxfId="1030" priority="675" operator="lessThan">
      <formula>2</formula>
    </cfRule>
    <cfRule type="cellIs" dxfId="1029" priority="676" operator="equal">
      <formula>2</formula>
    </cfRule>
  </conditionalFormatting>
  <conditionalFormatting sqref="S35">
    <cfRule type="cellIs" dxfId="1028" priority="673" operator="lessThan">
      <formula>3</formula>
    </cfRule>
    <cfRule type="cellIs" dxfId="1027" priority="674" operator="greaterThan">
      <formula>2</formula>
    </cfRule>
  </conditionalFormatting>
  <conditionalFormatting sqref="C37 F37 R36">
    <cfRule type="cellIs" dxfId="1026" priority="671" operator="lessThan">
      <formula>2</formula>
    </cfRule>
    <cfRule type="cellIs" dxfId="1025" priority="672" operator="equal">
      <formula>2</formula>
    </cfRule>
  </conditionalFormatting>
  <conditionalFormatting sqref="D37 G37 S36">
    <cfRule type="cellIs" dxfId="1024" priority="669" operator="lessThan">
      <formula>3</formula>
    </cfRule>
    <cfRule type="cellIs" dxfId="1023" priority="670" operator="greaterThan">
      <formula>2</formula>
    </cfRule>
  </conditionalFormatting>
  <conditionalFormatting sqref="C38:C39 F38:F39 I39 L38:L39 O38:O39 R39 U38:U39 X39">
    <cfRule type="cellIs" dxfId="1022" priority="667" operator="lessThan">
      <formula>2</formula>
    </cfRule>
    <cfRule type="cellIs" dxfId="1021" priority="668" operator="equal">
      <formula>2</formula>
    </cfRule>
  </conditionalFormatting>
  <conditionalFormatting sqref="D38:D39 G38:G39 J39 M38:M39 P38:P39 S39 V38:V39 Y39">
    <cfRule type="cellIs" dxfId="1020" priority="665" operator="lessThan">
      <formula>3</formula>
    </cfRule>
    <cfRule type="cellIs" dxfId="1019" priority="666" operator="greaterThan">
      <formula>2</formula>
    </cfRule>
  </conditionalFormatting>
  <conditionalFormatting sqref="C5 C24">
    <cfRule type="cellIs" dxfId="1018" priority="663" operator="lessThan">
      <formula>2</formula>
    </cfRule>
    <cfRule type="cellIs" dxfId="1017" priority="664" operator="equal">
      <formula>2</formula>
    </cfRule>
  </conditionalFormatting>
  <conditionalFormatting sqref="D5 D24">
    <cfRule type="cellIs" dxfId="1016" priority="661" operator="lessThan">
      <formula>3</formula>
    </cfRule>
    <cfRule type="cellIs" dxfId="1015" priority="662" operator="greaterThan">
      <formula>2</formula>
    </cfRule>
  </conditionalFormatting>
  <conditionalFormatting sqref="C6:C7">
    <cfRule type="cellIs" dxfId="1014" priority="659" operator="lessThan">
      <formula>2</formula>
    </cfRule>
    <cfRule type="cellIs" dxfId="1013" priority="660" operator="equal">
      <formula>2</formula>
    </cfRule>
  </conditionalFormatting>
  <conditionalFormatting sqref="D6:D7">
    <cfRule type="cellIs" dxfId="1012" priority="657" operator="lessThan">
      <formula>3</formula>
    </cfRule>
    <cfRule type="cellIs" dxfId="1011" priority="658" operator="greaterThan">
      <formula>2</formula>
    </cfRule>
  </conditionalFormatting>
  <conditionalFormatting sqref="C8:C9">
    <cfRule type="cellIs" dxfId="1010" priority="655" operator="lessThan">
      <formula>2</formula>
    </cfRule>
    <cfRule type="cellIs" dxfId="1009" priority="656" operator="equal">
      <formula>2</formula>
    </cfRule>
  </conditionalFormatting>
  <conditionalFormatting sqref="D8:D9">
    <cfRule type="cellIs" dxfId="1008" priority="653" operator="lessThan">
      <formula>3</formula>
    </cfRule>
    <cfRule type="cellIs" dxfId="1007" priority="654" operator="greaterThan">
      <formula>2</formula>
    </cfRule>
  </conditionalFormatting>
  <conditionalFormatting sqref="C10:C11">
    <cfRule type="cellIs" dxfId="1006" priority="651" operator="lessThan">
      <formula>2</formula>
    </cfRule>
    <cfRule type="cellIs" dxfId="1005" priority="652" operator="equal">
      <formula>2</formula>
    </cfRule>
  </conditionalFormatting>
  <conditionalFormatting sqref="D10:D11">
    <cfRule type="cellIs" dxfId="1004" priority="649" operator="lessThan">
      <formula>3</formula>
    </cfRule>
    <cfRule type="cellIs" dxfId="1003" priority="650" operator="greaterThan">
      <formula>2</formula>
    </cfRule>
  </conditionalFormatting>
  <conditionalFormatting sqref="C12:C13">
    <cfRule type="cellIs" dxfId="1002" priority="647" operator="lessThan">
      <formula>2</formula>
    </cfRule>
    <cfRule type="cellIs" dxfId="1001" priority="648" operator="equal">
      <formula>2</formula>
    </cfRule>
  </conditionalFormatting>
  <conditionalFormatting sqref="D12:D13">
    <cfRule type="cellIs" dxfId="1000" priority="645" operator="lessThan">
      <formula>3</formula>
    </cfRule>
    <cfRule type="cellIs" dxfId="999" priority="646" operator="greaterThan">
      <formula>2</formula>
    </cfRule>
  </conditionalFormatting>
  <conditionalFormatting sqref="C14">
    <cfRule type="cellIs" dxfId="998" priority="643" operator="lessThan">
      <formula>2</formula>
    </cfRule>
    <cfRule type="cellIs" dxfId="997" priority="644" operator="equal">
      <formula>2</formula>
    </cfRule>
  </conditionalFormatting>
  <conditionalFormatting sqref="D14">
    <cfRule type="cellIs" dxfId="996" priority="641" operator="lessThan">
      <formula>3</formula>
    </cfRule>
    <cfRule type="cellIs" dxfId="995" priority="642" operator="greaterThan">
      <formula>2</formula>
    </cfRule>
  </conditionalFormatting>
  <conditionalFormatting sqref="C15">
    <cfRule type="cellIs" dxfId="994" priority="639" operator="lessThan">
      <formula>2</formula>
    </cfRule>
    <cfRule type="cellIs" dxfId="993" priority="640" operator="equal">
      <formula>2</formula>
    </cfRule>
  </conditionalFormatting>
  <conditionalFormatting sqref="D15">
    <cfRule type="cellIs" dxfId="992" priority="637" operator="lessThan">
      <formula>3</formula>
    </cfRule>
    <cfRule type="cellIs" dxfId="991" priority="638" operator="greaterThan">
      <formula>2</formula>
    </cfRule>
  </conditionalFormatting>
  <conditionalFormatting sqref="C16">
    <cfRule type="cellIs" dxfId="990" priority="635" operator="lessThan">
      <formula>2</formula>
    </cfRule>
    <cfRule type="cellIs" dxfId="989" priority="636" operator="equal">
      <formula>2</formula>
    </cfRule>
  </conditionalFormatting>
  <conditionalFormatting sqref="D16">
    <cfRule type="cellIs" dxfId="988" priority="633" operator="lessThan">
      <formula>3</formula>
    </cfRule>
    <cfRule type="cellIs" dxfId="987" priority="634" operator="greaterThan">
      <formula>2</formula>
    </cfRule>
  </conditionalFormatting>
  <conditionalFormatting sqref="C17:C18">
    <cfRule type="cellIs" dxfId="986" priority="631" operator="lessThan">
      <formula>2</formula>
    </cfRule>
    <cfRule type="cellIs" dxfId="985" priority="632" operator="equal">
      <formula>2</formula>
    </cfRule>
  </conditionalFormatting>
  <conditionalFormatting sqref="D17:D18">
    <cfRule type="cellIs" dxfId="984" priority="629" operator="lessThan">
      <formula>3</formula>
    </cfRule>
    <cfRule type="cellIs" dxfId="983" priority="630" operator="greaterThan">
      <formula>2</formula>
    </cfRule>
  </conditionalFormatting>
  <conditionalFormatting sqref="C19">
    <cfRule type="cellIs" dxfId="982" priority="627" operator="lessThan">
      <formula>2</formula>
    </cfRule>
    <cfRule type="cellIs" dxfId="981" priority="628" operator="equal">
      <formula>2</formula>
    </cfRule>
  </conditionalFormatting>
  <conditionalFormatting sqref="D19">
    <cfRule type="cellIs" dxfId="980" priority="625" operator="lessThan">
      <formula>3</formula>
    </cfRule>
    <cfRule type="cellIs" dxfId="979" priority="626" operator="greaterThan">
      <formula>2</formula>
    </cfRule>
  </conditionalFormatting>
  <conditionalFormatting sqref="C20:C21">
    <cfRule type="cellIs" dxfId="978" priority="623" operator="lessThan">
      <formula>2</formula>
    </cfRule>
    <cfRule type="cellIs" dxfId="977" priority="624" operator="equal">
      <formula>2</formula>
    </cfRule>
  </conditionalFormatting>
  <conditionalFormatting sqref="D20:D21">
    <cfRule type="cellIs" dxfId="976" priority="621" operator="lessThan">
      <formula>3</formula>
    </cfRule>
    <cfRule type="cellIs" dxfId="975" priority="622" operator="greaterThan">
      <formula>2</formula>
    </cfRule>
  </conditionalFormatting>
  <conditionalFormatting sqref="C22:C23">
    <cfRule type="cellIs" dxfId="974" priority="619" operator="lessThan">
      <formula>2</formula>
    </cfRule>
    <cfRule type="cellIs" dxfId="973" priority="620" operator="equal">
      <formula>2</formula>
    </cfRule>
  </conditionalFormatting>
  <conditionalFormatting sqref="D22:D23">
    <cfRule type="cellIs" dxfId="972" priority="617" operator="lessThan">
      <formula>3</formula>
    </cfRule>
    <cfRule type="cellIs" dxfId="971" priority="618" operator="greaterThan">
      <formula>2</formula>
    </cfRule>
  </conditionalFormatting>
  <conditionalFormatting sqref="F5 F24">
    <cfRule type="cellIs" dxfId="970" priority="615" operator="lessThan">
      <formula>2</formula>
    </cfRule>
    <cfRule type="cellIs" dxfId="969" priority="616" operator="equal">
      <formula>2</formula>
    </cfRule>
  </conditionalFormatting>
  <conditionalFormatting sqref="G5 G24">
    <cfRule type="cellIs" dxfId="968" priority="613" operator="lessThan">
      <formula>3</formula>
    </cfRule>
    <cfRule type="cellIs" dxfId="967" priority="614" operator="greaterThan">
      <formula>2</formula>
    </cfRule>
  </conditionalFormatting>
  <conditionalFormatting sqref="F6:F7">
    <cfRule type="cellIs" dxfId="966" priority="611" operator="lessThan">
      <formula>2</formula>
    </cfRule>
    <cfRule type="cellIs" dxfId="965" priority="612" operator="equal">
      <formula>2</formula>
    </cfRule>
  </conditionalFormatting>
  <conditionalFormatting sqref="G6:G7">
    <cfRule type="cellIs" dxfId="964" priority="609" operator="lessThan">
      <formula>3</formula>
    </cfRule>
    <cfRule type="cellIs" dxfId="963" priority="610" operator="greaterThan">
      <formula>2</formula>
    </cfRule>
  </conditionalFormatting>
  <conditionalFormatting sqref="F8:F9">
    <cfRule type="cellIs" dxfId="962" priority="607" operator="lessThan">
      <formula>2</formula>
    </cfRule>
    <cfRule type="cellIs" dxfId="961" priority="608" operator="equal">
      <formula>2</formula>
    </cfRule>
  </conditionalFormatting>
  <conditionalFormatting sqref="G8:G9">
    <cfRule type="cellIs" dxfId="960" priority="605" operator="lessThan">
      <formula>3</formula>
    </cfRule>
    <cfRule type="cellIs" dxfId="959" priority="606" operator="greaterThan">
      <formula>2</formula>
    </cfRule>
  </conditionalFormatting>
  <conditionalFormatting sqref="F10:F11">
    <cfRule type="cellIs" dxfId="958" priority="603" operator="lessThan">
      <formula>2</formula>
    </cfRule>
    <cfRule type="cellIs" dxfId="957" priority="604" operator="equal">
      <formula>2</formula>
    </cfRule>
  </conditionalFormatting>
  <conditionalFormatting sqref="G10:G11">
    <cfRule type="cellIs" dxfId="956" priority="601" operator="lessThan">
      <formula>3</formula>
    </cfRule>
    <cfRule type="cellIs" dxfId="955" priority="602" operator="greaterThan">
      <formula>2</formula>
    </cfRule>
  </conditionalFormatting>
  <conditionalFormatting sqref="F12:F13">
    <cfRule type="cellIs" dxfId="954" priority="599" operator="lessThan">
      <formula>2</formula>
    </cfRule>
    <cfRule type="cellIs" dxfId="953" priority="600" operator="equal">
      <formula>2</formula>
    </cfRule>
  </conditionalFormatting>
  <conditionalFormatting sqref="G12:G13">
    <cfRule type="cellIs" dxfId="952" priority="597" operator="lessThan">
      <formula>3</formula>
    </cfRule>
    <cfRule type="cellIs" dxfId="951" priority="598" operator="greaterThan">
      <formula>2</formula>
    </cfRule>
  </conditionalFormatting>
  <conditionalFormatting sqref="F14">
    <cfRule type="cellIs" dxfId="950" priority="595" operator="lessThan">
      <formula>2</formula>
    </cfRule>
    <cfRule type="cellIs" dxfId="949" priority="596" operator="equal">
      <formula>2</formula>
    </cfRule>
  </conditionalFormatting>
  <conditionalFormatting sqref="G14">
    <cfRule type="cellIs" dxfId="948" priority="593" operator="lessThan">
      <formula>3</formula>
    </cfRule>
    <cfRule type="cellIs" dxfId="947" priority="594" operator="greaterThan">
      <formula>2</formula>
    </cfRule>
  </conditionalFormatting>
  <conditionalFormatting sqref="F15">
    <cfRule type="cellIs" dxfId="946" priority="591" operator="lessThan">
      <formula>2</formula>
    </cfRule>
    <cfRule type="cellIs" dxfId="945" priority="592" operator="equal">
      <formula>2</formula>
    </cfRule>
  </conditionalFormatting>
  <conditionalFormatting sqref="G15">
    <cfRule type="cellIs" dxfId="944" priority="589" operator="lessThan">
      <formula>3</formula>
    </cfRule>
    <cfRule type="cellIs" dxfId="943" priority="590" operator="greaterThan">
      <formula>2</formula>
    </cfRule>
  </conditionalFormatting>
  <conditionalFormatting sqref="F16">
    <cfRule type="cellIs" dxfId="942" priority="587" operator="lessThan">
      <formula>2</formula>
    </cfRule>
    <cfRule type="cellIs" dxfId="941" priority="588" operator="equal">
      <formula>2</formula>
    </cfRule>
  </conditionalFormatting>
  <conditionalFormatting sqref="G16">
    <cfRule type="cellIs" dxfId="940" priority="585" operator="lessThan">
      <formula>3</formula>
    </cfRule>
    <cfRule type="cellIs" dxfId="939" priority="586" operator="greaterThan">
      <formula>2</formula>
    </cfRule>
  </conditionalFormatting>
  <conditionalFormatting sqref="F17:F18">
    <cfRule type="cellIs" dxfId="938" priority="583" operator="lessThan">
      <formula>2</formula>
    </cfRule>
    <cfRule type="cellIs" dxfId="937" priority="584" operator="equal">
      <formula>2</formula>
    </cfRule>
  </conditionalFormatting>
  <conditionalFormatting sqref="G17:G18">
    <cfRule type="cellIs" dxfId="936" priority="581" operator="lessThan">
      <formula>3</formula>
    </cfRule>
    <cfRule type="cellIs" dxfId="935" priority="582" operator="greaterThan">
      <formula>2</formula>
    </cfRule>
  </conditionalFormatting>
  <conditionalFormatting sqref="F19">
    <cfRule type="cellIs" dxfId="934" priority="579" operator="lessThan">
      <formula>2</formula>
    </cfRule>
    <cfRule type="cellIs" dxfId="933" priority="580" operator="equal">
      <formula>2</formula>
    </cfRule>
  </conditionalFormatting>
  <conditionalFormatting sqref="G19">
    <cfRule type="cellIs" dxfId="932" priority="577" operator="lessThan">
      <formula>3</formula>
    </cfRule>
    <cfRule type="cellIs" dxfId="931" priority="578" operator="greaterThan">
      <formula>2</formula>
    </cfRule>
  </conditionalFormatting>
  <conditionalFormatting sqref="F20:F21">
    <cfRule type="cellIs" dxfId="930" priority="575" operator="lessThan">
      <formula>2</formula>
    </cfRule>
    <cfRule type="cellIs" dxfId="929" priority="576" operator="equal">
      <formula>2</formula>
    </cfRule>
  </conditionalFormatting>
  <conditionalFormatting sqref="G20:G21">
    <cfRule type="cellIs" dxfId="928" priority="573" operator="lessThan">
      <formula>3</formula>
    </cfRule>
    <cfRule type="cellIs" dxfId="927" priority="574" operator="greaterThan">
      <formula>2</formula>
    </cfRule>
  </conditionalFormatting>
  <conditionalFormatting sqref="F22:F23">
    <cfRule type="cellIs" dxfId="926" priority="571" operator="lessThan">
      <formula>2</formula>
    </cfRule>
    <cfRule type="cellIs" dxfId="925" priority="572" operator="equal">
      <formula>2</formula>
    </cfRule>
  </conditionalFormatting>
  <conditionalFormatting sqref="G22:G23">
    <cfRule type="cellIs" dxfId="924" priority="569" operator="lessThan">
      <formula>3</formula>
    </cfRule>
    <cfRule type="cellIs" dxfId="923" priority="570" operator="greaterThan">
      <formula>2</formula>
    </cfRule>
  </conditionalFormatting>
  <conditionalFormatting sqref="I5 I24">
    <cfRule type="cellIs" dxfId="922" priority="567" operator="lessThan">
      <formula>2</formula>
    </cfRule>
    <cfRule type="cellIs" dxfId="921" priority="568" operator="equal">
      <formula>2</formula>
    </cfRule>
  </conditionalFormatting>
  <conditionalFormatting sqref="J5 J24">
    <cfRule type="cellIs" dxfId="920" priority="565" operator="lessThan">
      <formula>3</formula>
    </cfRule>
    <cfRule type="cellIs" dxfId="919" priority="566" operator="greaterThan">
      <formula>2</formula>
    </cfRule>
  </conditionalFormatting>
  <conditionalFormatting sqref="I6:I7">
    <cfRule type="cellIs" dxfId="918" priority="563" operator="lessThan">
      <formula>2</formula>
    </cfRule>
    <cfRule type="cellIs" dxfId="917" priority="564" operator="equal">
      <formula>2</formula>
    </cfRule>
  </conditionalFormatting>
  <conditionalFormatting sqref="J6:J7">
    <cfRule type="cellIs" dxfId="916" priority="561" operator="lessThan">
      <formula>3</formula>
    </cfRule>
    <cfRule type="cellIs" dxfId="915" priority="562" operator="greaterThan">
      <formula>2</formula>
    </cfRule>
  </conditionalFormatting>
  <conditionalFormatting sqref="I8:I9">
    <cfRule type="cellIs" dxfId="914" priority="559" operator="lessThan">
      <formula>2</formula>
    </cfRule>
    <cfRule type="cellIs" dxfId="913" priority="560" operator="equal">
      <formula>2</formula>
    </cfRule>
  </conditionalFormatting>
  <conditionalFormatting sqref="J8:J9">
    <cfRule type="cellIs" dxfId="912" priority="557" operator="lessThan">
      <formula>3</formula>
    </cfRule>
    <cfRule type="cellIs" dxfId="911" priority="558" operator="greaterThan">
      <formula>2</formula>
    </cfRule>
  </conditionalFormatting>
  <conditionalFormatting sqref="I10:I11">
    <cfRule type="cellIs" dxfId="910" priority="555" operator="lessThan">
      <formula>2</formula>
    </cfRule>
    <cfRule type="cellIs" dxfId="909" priority="556" operator="equal">
      <formula>2</formula>
    </cfRule>
  </conditionalFormatting>
  <conditionalFormatting sqref="J10:J11">
    <cfRule type="cellIs" dxfId="908" priority="553" operator="lessThan">
      <formula>3</formula>
    </cfRule>
    <cfRule type="cellIs" dxfId="907" priority="554" operator="greaterThan">
      <formula>2</formula>
    </cfRule>
  </conditionalFormatting>
  <conditionalFormatting sqref="I12:I13">
    <cfRule type="cellIs" dxfId="906" priority="551" operator="lessThan">
      <formula>2</formula>
    </cfRule>
    <cfRule type="cellIs" dxfId="905" priority="552" operator="equal">
      <formula>2</formula>
    </cfRule>
  </conditionalFormatting>
  <conditionalFormatting sqref="J12:J13">
    <cfRule type="cellIs" dxfId="904" priority="549" operator="lessThan">
      <formula>3</formula>
    </cfRule>
    <cfRule type="cellIs" dxfId="903" priority="550" operator="greaterThan">
      <formula>2</formula>
    </cfRule>
  </conditionalFormatting>
  <conditionalFormatting sqref="I14">
    <cfRule type="cellIs" dxfId="902" priority="547" operator="lessThan">
      <formula>2</formula>
    </cfRule>
    <cfRule type="cellIs" dxfId="901" priority="548" operator="equal">
      <formula>2</formula>
    </cfRule>
  </conditionalFormatting>
  <conditionalFormatting sqref="J14">
    <cfRule type="cellIs" dxfId="900" priority="545" operator="lessThan">
      <formula>3</formula>
    </cfRule>
    <cfRule type="cellIs" dxfId="899" priority="546" operator="greaterThan">
      <formula>2</formula>
    </cfRule>
  </conditionalFormatting>
  <conditionalFormatting sqref="I15">
    <cfRule type="cellIs" dxfId="898" priority="543" operator="lessThan">
      <formula>2</formula>
    </cfRule>
    <cfRule type="cellIs" dxfId="897" priority="544" operator="equal">
      <formula>2</formula>
    </cfRule>
  </conditionalFormatting>
  <conditionalFormatting sqref="J15">
    <cfRule type="cellIs" dxfId="896" priority="541" operator="lessThan">
      <formula>3</formula>
    </cfRule>
    <cfRule type="cellIs" dxfId="895" priority="542" operator="greaterThan">
      <formula>2</formula>
    </cfRule>
  </conditionalFormatting>
  <conditionalFormatting sqref="I16">
    <cfRule type="cellIs" dxfId="894" priority="539" operator="lessThan">
      <formula>2</formula>
    </cfRule>
    <cfRule type="cellIs" dxfId="893" priority="540" operator="equal">
      <formula>2</formula>
    </cfRule>
  </conditionalFormatting>
  <conditionalFormatting sqref="J16">
    <cfRule type="cellIs" dxfId="892" priority="537" operator="lessThan">
      <formula>3</formula>
    </cfRule>
    <cfRule type="cellIs" dxfId="891" priority="538" operator="greaterThan">
      <formula>2</formula>
    </cfRule>
  </conditionalFormatting>
  <conditionalFormatting sqref="I17:I18">
    <cfRule type="cellIs" dxfId="890" priority="535" operator="lessThan">
      <formula>2</formula>
    </cfRule>
    <cfRule type="cellIs" dxfId="889" priority="536" operator="equal">
      <formula>2</formula>
    </cfRule>
  </conditionalFormatting>
  <conditionalFormatting sqref="J17:J18">
    <cfRule type="cellIs" dxfId="888" priority="533" operator="lessThan">
      <formula>3</formula>
    </cfRule>
    <cfRule type="cellIs" dxfId="887" priority="534" operator="greaterThan">
      <formula>2</formula>
    </cfRule>
  </conditionalFormatting>
  <conditionalFormatting sqref="I19">
    <cfRule type="cellIs" dxfId="886" priority="531" operator="lessThan">
      <formula>2</formula>
    </cfRule>
    <cfRule type="cellIs" dxfId="885" priority="532" operator="equal">
      <formula>2</formula>
    </cfRule>
  </conditionalFormatting>
  <conditionalFormatting sqref="J19">
    <cfRule type="cellIs" dxfId="884" priority="529" operator="lessThan">
      <formula>3</formula>
    </cfRule>
    <cfRule type="cellIs" dxfId="883" priority="530" operator="greaterThan">
      <formula>2</formula>
    </cfRule>
  </conditionalFormatting>
  <conditionalFormatting sqref="I20:I21">
    <cfRule type="cellIs" dxfId="882" priority="527" operator="lessThan">
      <formula>2</formula>
    </cfRule>
    <cfRule type="cellIs" dxfId="881" priority="528" operator="equal">
      <formula>2</formula>
    </cfRule>
  </conditionalFormatting>
  <conditionalFormatting sqref="J20:J21">
    <cfRule type="cellIs" dxfId="880" priority="525" operator="lessThan">
      <formula>3</formula>
    </cfRule>
    <cfRule type="cellIs" dxfId="879" priority="526" operator="greaterThan">
      <formula>2</formula>
    </cfRule>
  </conditionalFormatting>
  <conditionalFormatting sqref="I22:I23">
    <cfRule type="cellIs" dxfId="878" priority="523" operator="lessThan">
      <formula>2</formula>
    </cfRule>
    <cfRule type="cellIs" dxfId="877" priority="524" operator="equal">
      <formula>2</formula>
    </cfRule>
  </conditionalFormatting>
  <conditionalFormatting sqref="J22:J23">
    <cfRule type="cellIs" dxfId="876" priority="521" operator="lessThan">
      <formula>3</formula>
    </cfRule>
    <cfRule type="cellIs" dxfId="875" priority="522" operator="greaterThan">
      <formula>2</formula>
    </cfRule>
  </conditionalFormatting>
  <conditionalFormatting sqref="L5 L24">
    <cfRule type="cellIs" dxfId="874" priority="519" operator="lessThan">
      <formula>2</formula>
    </cfRule>
    <cfRule type="cellIs" dxfId="873" priority="520" operator="equal">
      <formula>2</formula>
    </cfRule>
  </conditionalFormatting>
  <conditionalFormatting sqref="M5 M24">
    <cfRule type="cellIs" dxfId="872" priority="517" operator="lessThan">
      <formula>3</formula>
    </cfRule>
    <cfRule type="cellIs" dxfId="871" priority="518" operator="greaterThan">
      <formula>2</formula>
    </cfRule>
  </conditionalFormatting>
  <conditionalFormatting sqref="L6:L7">
    <cfRule type="cellIs" dxfId="870" priority="515" operator="lessThan">
      <formula>2</formula>
    </cfRule>
    <cfRule type="cellIs" dxfId="869" priority="516" operator="equal">
      <formula>2</formula>
    </cfRule>
  </conditionalFormatting>
  <conditionalFormatting sqref="M6:M7">
    <cfRule type="cellIs" dxfId="868" priority="513" operator="lessThan">
      <formula>3</formula>
    </cfRule>
    <cfRule type="cellIs" dxfId="867" priority="514" operator="greaterThan">
      <formula>2</formula>
    </cfRule>
  </conditionalFormatting>
  <conditionalFormatting sqref="L8:L9">
    <cfRule type="cellIs" dxfId="866" priority="511" operator="lessThan">
      <formula>2</formula>
    </cfRule>
    <cfRule type="cellIs" dxfId="865" priority="512" operator="equal">
      <formula>2</formula>
    </cfRule>
  </conditionalFormatting>
  <conditionalFormatting sqref="M8:M9">
    <cfRule type="cellIs" dxfId="864" priority="509" operator="lessThan">
      <formula>3</formula>
    </cfRule>
    <cfRule type="cellIs" dxfId="863" priority="510" operator="greaterThan">
      <formula>2</formula>
    </cfRule>
  </conditionalFormatting>
  <conditionalFormatting sqref="L10:L11">
    <cfRule type="cellIs" dxfId="862" priority="507" operator="lessThan">
      <formula>2</formula>
    </cfRule>
    <cfRule type="cellIs" dxfId="861" priority="508" operator="equal">
      <formula>2</formula>
    </cfRule>
  </conditionalFormatting>
  <conditionalFormatting sqref="M10:M11">
    <cfRule type="cellIs" dxfId="860" priority="505" operator="lessThan">
      <formula>3</formula>
    </cfRule>
    <cfRule type="cellIs" dxfId="859" priority="506" operator="greaterThan">
      <formula>2</formula>
    </cfRule>
  </conditionalFormatting>
  <conditionalFormatting sqref="L12:L13">
    <cfRule type="cellIs" dxfId="858" priority="503" operator="lessThan">
      <formula>2</formula>
    </cfRule>
    <cfRule type="cellIs" dxfId="857" priority="504" operator="equal">
      <formula>2</formula>
    </cfRule>
  </conditionalFormatting>
  <conditionalFormatting sqref="M12:M13">
    <cfRule type="cellIs" dxfId="856" priority="501" operator="lessThan">
      <formula>3</formula>
    </cfRule>
    <cfRule type="cellIs" dxfId="855" priority="502" operator="greaterThan">
      <formula>2</formula>
    </cfRule>
  </conditionalFormatting>
  <conditionalFormatting sqref="L14">
    <cfRule type="cellIs" dxfId="854" priority="499" operator="lessThan">
      <formula>2</formula>
    </cfRule>
    <cfRule type="cellIs" dxfId="853" priority="500" operator="equal">
      <formula>2</formula>
    </cfRule>
  </conditionalFormatting>
  <conditionalFormatting sqref="M14">
    <cfRule type="cellIs" dxfId="852" priority="497" operator="lessThan">
      <formula>3</formula>
    </cfRule>
    <cfRule type="cellIs" dxfId="851" priority="498" operator="greaterThan">
      <formula>2</formula>
    </cfRule>
  </conditionalFormatting>
  <conditionalFormatting sqref="L15">
    <cfRule type="cellIs" dxfId="850" priority="495" operator="lessThan">
      <formula>2</formula>
    </cfRule>
    <cfRule type="cellIs" dxfId="849" priority="496" operator="equal">
      <formula>2</formula>
    </cfRule>
  </conditionalFormatting>
  <conditionalFormatting sqref="M15">
    <cfRule type="cellIs" dxfId="848" priority="493" operator="lessThan">
      <formula>3</formula>
    </cfRule>
    <cfRule type="cellIs" dxfId="847" priority="494" operator="greaterThan">
      <formula>2</formula>
    </cfRule>
  </conditionalFormatting>
  <conditionalFormatting sqref="L16">
    <cfRule type="cellIs" dxfId="846" priority="491" operator="lessThan">
      <formula>2</formula>
    </cfRule>
    <cfRule type="cellIs" dxfId="845" priority="492" operator="equal">
      <formula>2</formula>
    </cfRule>
  </conditionalFormatting>
  <conditionalFormatting sqref="M16">
    <cfRule type="cellIs" dxfId="844" priority="489" operator="lessThan">
      <formula>3</formula>
    </cfRule>
    <cfRule type="cellIs" dxfId="843" priority="490" operator="greaterThan">
      <formula>2</formula>
    </cfRule>
  </conditionalFormatting>
  <conditionalFormatting sqref="L17:L18">
    <cfRule type="cellIs" dxfId="842" priority="487" operator="lessThan">
      <formula>2</formula>
    </cfRule>
    <cfRule type="cellIs" dxfId="841" priority="488" operator="equal">
      <formula>2</formula>
    </cfRule>
  </conditionalFormatting>
  <conditionalFormatting sqref="M17:M18">
    <cfRule type="cellIs" dxfId="840" priority="485" operator="lessThan">
      <formula>3</formula>
    </cfRule>
    <cfRule type="cellIs" dxfId="839" priority="486" operator="greaterThan">
      <formula>2</formula>
    </cfRule>
  </conditionalFormatting>
  <conditionalFormatting sqref="L19">
    <cfRule type="cellIs" dxfId="838" priority="483" operator="lessThan">
      <formula>2</formula>
    </cfRule>
    <cfRule type="cellIs" dxfId="837" priority="484" operator="equal">
      <formula>2</formula>
    </cfRule>
  </conditionalFormatting>
  <conditionalFormatting sqref="M19">
    <cfRule type="cellIs" dxfId="836" priority="481" operator="lessThan">
      <formula>3</formula>
    </cfRule>
    <cfRule type="cellIs" dxfId="835" priority="482" operator="greaterThan">
      <formula>2</formula>
    </cfRule>
  </conditionalFormatting>
  <conditionalFormatting sqref="L20:L21">
    <cfRule type="cellIs" dxfId="834" priority="479" operator="lessThan">
      <formula>2</formula>
    </cfRule>
    <cfRule type="cellIs" dxfId="833" priority="480" operator="equal">
      <formula>2</formula>
    </cfRule>
  </conditionalFormatting>
  <conditionalFormatting sqref="M20:M21">
    <cfRule type="cellIs" dxfId="832" priority="477" operator="lessThan">
      <formula>3</formula>
    </cfRule>
    <cfRule type="cellIs" dxfId="831" priority="478" operator="greaterThan">
      <formula>2</formula>
    </cfRule>
  </conditionalFormatting>
  <conditionalFormatting sqref="L22:L23">
    <cfRule type="cellIs" dxfId="830" priority="475" operator="lessThan">
      <formula>2</formula>
    </cfRule>
    <cfRule type="cellIs" dxfId="829" priority="476" operator="equal">
      <formula>2</formula>
    </cfRule>
  </conditionalFormatting>
  <conditionalFormatting sqref="M22:M23">
    <cfRule type="cellIs" dxfId="828" priority="473" operator="lessThan">
      <formula>3</formula>
    </cfRule>
    <cfRule type="cellIs" dxfId="827" priority="474" operator="greaterThan">
      <formula>2</formula>
    </cfRule>
  </conditionalFormatting>
  <conditionalFormatting sqref="O5 O24">
    <cfRule type="cellIs" dxfId="826" priority="471" operator="lessThan">
      <formula>2</formula>
    </cfRule>
    <cfRule type="cellIs" dxfId="825" priority="472" operator="equal">
      <formula>2</formula>
    </cfRule>
  </conditionalFormatting>
  <conditionalFormatting sqref="P5 P24">
    <cfRule type="cellIs" dxfId="824" priority="469" operator="lessThan">
      <formula>3</formula>
    </cfRule>
    <cfRule type="cellIs" dxfId="823" priority="470" operator="greaterThan">
      <formula>2</formula>
    </cfRule>
  </conditionalFormatting>
  <conditionalFormatting sqref="O6:O7">
    <cfRule type="cellIs" dxfId="822" priority="467" operator="lessThan">
      <formula>2</formula>
    </cfRule>
    <cfRule type="cellIs" dxfId="821" priority="468" operator="equal">
      <formula>2</formula>
    </cfRule>
  </conditionalFormatting>
  <conditionalFormatting sqref="P6:P7">
    <cfRule type="cellIs" dxfId="820" priority="465" operator="lessThan">
      <formula>3</formula>
    </cfRule>
    <cfRule type="cellIs" dxfId="819" priority="466" operator="greaterThan">
      <formula>2</formula>
    </cfRule>
  </conditionalFormatting>
  <conditionalFormatting sqref="O8:O9">
    <cfRule type="cellIs" dxfId="818" priority="463" operator="lessThan">
      <formula>2</formula>
    </cfRule>
    <cfRule type="cellIs" dxfId="817" priority="464" operator="equal">
      <formula>2</formula>
    </cfRule>
  </conditionalFormatting>
  <conditionalFormatting sqref="P8:P9">
    <cfRule type="cellIs" dxfId="816" priority="461" operator="lessThan">
      <formula>3</formula>
    </cfRule>
    <cfRule type="cellIs" dxfId="815" priority="462" operator="greaterThan">
      <formula>2</formula>
    </cfRule>
  </conditionalFormatting>
  <conditionalFormatting sqref="O10:O11">
    <cfRule type="cellIs" dxfId="814" priority="459" operator="lessThan">
      <formula>2</formula>
    </cfRule>
    <cfRule type="cellIs" dxfId="813" priority="460" operator="equal">
      <formula>2</formula>
    </cfRule>
  </conditionalFormatting>
  <conditionalFormatting sqref="P10:P11">
    <cfRule type="cellIs" dxfId="812" priority="457" operator="lessThan">
      <formula>3</formula>
    </cfRule>
    <cfRule type="cellIs" dxfId="811" priority="458" operator="greaterThan">
      <formula>2</formula>
    </cfRule>
  </conditionalFormatting>
  <conditionalFormatting sqref="O12:O13">
    <cfRule type="cellIs" dxfId="810" priority="455" operator="lessThan">
      <formula>2</formula>
    </cfRule>
    <cfRule type="cellIs" dxfId="809" priority="456" operator="equal">
      <formula>2</formula>
    </cfRule>
  </conditionalFormatting>
  <conditionalFormatting sqref="P12:P13">
    <cfRule type="cellIs" dxfId="808" priority="453" operator="lessThan">
      <formula>3</formula>
    </cfRule>
    <cfRule type="cellIs" dxfId="807" priority="454" operator="greaterThan">
      <formula>2</formula>
    </cfRule>
  </conditionalFormatting>
  <conditionalFormatting sqref="O14">
    <cfRule type="cellIs" dxfId="806" priority="451" operator="lessThan">
      <formula>2</formula>
    </cfRule>
    <cfRule type="cellIs" dxfId="805" priority="452" operator="equal">
      <formula>2</formula>
    </cfRule>
  </conditionalFormatting>
  <conditionalFormatting sqref="P14">
    <cfRule type="cellIs" dxfId="804" priority="449" operator="lessThan">
      <formula>3</formula>
    </cfRule>
    <cfRule type="cellIs" dxfId="803" priority="450" operator="greaterThan">
      <formula>2</formula>
    </cfRule>
  </conditionalFormatting>
  <conditionalFormatting sqref="O15">
    <cfRule type="cellIs" dxfId="802" priority="447" operator="lessThan">
      <formula>2</formula>
    </cfRule>
    <cfRule type="cellIs" dxfId="801" priority="448" operator="equal">
      <formula>2</formula>
    </cfRule>
  </conditionalFormatting>
  <conditionalFormatting sqref="P15">
    <cfRule type="cellIs" dxfId="800" priority="445" operator="lessThan">
      <formula>3</formula>
    </cfRule>
    <cfRule type="cellIs" dxfId="799" priority="446" operator="greaterThan">
      <formula>2</formula>
    </cfRule>
  </conditionalFormatting>
  <conditionalFormatting sqref="O16">
    <cfRule type="cellIs" dxfId="798" priority="443" operator="lessThan">
      <formula>2</formula>
    </cfRule>
    <cfRule type="cellIs" dxfId="797" priority="444" operator="equal">
      <formula>2</formula>
    </cfRule>
  </conditionalFormatting>
  <conditionalFormatting sqref="P16">
    <cfRule type="cellIs" dxfId="796" priority="441" operator="lessThan">
      <formula>3</formula>
    </cfRule>
    <cfRule type="cellIs" dxfId="795" priority="442" operator="greaterThan">
      <formula>2</formula>
    </cfRule>
  </conditionalFormatting>
  <conditionalFormatting sqref="O17:O18">
    <cfRule type="cellIs" dxfId="794" priority="439" operator="lessThan">
      <formula>2</formula>
    </cfRule>
    <cfRule type="cellIs" dxfId="793" priority="440" operator="equal">
      <formula>2</formula>
    </cfRule>
  </conditionalFormatting>
  <conditionalFormatting sqref="P17:P18">
    <cfRule type="cellIs" dxfId="792" priority="437" operator="lessThan">
      <formula>3</formula>
    </cfRule>
    <cfRule type="cellIs" dxfId="791" priority="438" operator="greaterThan">
      <formula>2</formula>
    </cfRule>
  </conditionalFormatting>
  <conditionalFormatting sqref="O19">
    <cfRule type="cellIs" dxfId="790" priority="435" operator="lessThan">
      <formula>2</formula>
    </cfRule>
    <cfRule type="cellIs" dxfId="789" priority="436" operator="equal">
      <formula>2</formula>
    </cfRule>
  </conditionalFormatting>
  <conditionalFormatting sqref="P19">
    <cfRule type="cellIs" dxfId="788" priority="433" operator="lessThan">
      <formula>3</formula>
    </cfRule>
    <cfRule type="cellIs" dxfId="787" priority="434" operator="greaterThan">
      <formula>2</formula>
    </cfRule>
  </conditionalFormatting>
  <conditionalFormatting sqref="O20:O21">
    <cfRule type="cellIs" dxfId="786" priority="431" operator="lessThan">
      <formula>2</formula>
    </cfRule>
    <cfRule type="cellIs" dxfId="785" priority="432" operator="equal">
      <formula>2</formula>
    </cfRule>
  </conditionalFormatting>
  <conditionalFormatting sqref="P20:P21">
    <cfRule type="cellIs" dxfId="784" priority="429" operator="lessThan">
      <formula>3</formula>
    </cfRule>
    <cfRule type="cellIs" dxfId="783" priority="430" operator="greaterThan">
      <formula>2</formula>
    </cfRule>
  </conditionalFormatting>
  <conditionalFormatting sqref="O22:O23">
    <cfRule type="cellIs" dxfId="782" priority="427" operator="lessThan">
      <formula>2</formula>
    </cfRule>
    <cfRule type="cellIs" dxfId="781" priority="428" operator="equal">
      <formula>2</formula>
    </cfRule>
  </conditionalFormatting>
  <conditionalFormatting sqref="P22:P23">
    <cfRule type="cellIs" dxfId="780" priority="425" operator="lessThan">
      <formula>3</formula>
    </cfRule>
    <cfRule type="cellIs" dxfId="779" priority="426" operator="greaterThan">
      <formula>2</formula>
    </cfRule>
  </conditionalFormatting>
  <conditionalFormatting sqref="R5 R24">
    <cfRule type="cellIs" dxfId="778" priority="423" operator="lessThan">
      <formula>2</formula>
    </cfRule>
    <cfRule type="cellIs" dxfId="777" priority="424" operator="equal">
      <formula>2</formula>
    </cfRule>
  </conditionalFormatting>
  <conditionalFormatting sqref="S5 S24">
    <cfRule type="cellIs" dxfId="776" priority="421" operator="lessThan">
      <formula>3</formula>
    </cfRule>
    <cfRule type="cellIs" dxfId="775" priority="422" operator="greaterThan">
      <formula>2</formula>
    </cfRule>
  </conditionalFormatting>
  <conditionalFormatting sqref="R6:R7">
    <cfRule type="cellIs" dxfId="774" priority="419" operator="lessThan">
      <formula>2</formula>
    </cfRule>
    <cfRule type="cellIs" dxfId="773" priority="420" operator="equal">
      <formula>2</formula>
    </cfRule>
  </conditionalFormatting>
  <conditionalFormatting sqref="S6:S7">
    <cfRule type="cellIs" dxfId="772" priority="417" operator="lessThan">
      <formula>3</formula>
    </cfRule>
    <cfRule type="cellIs" dxfId="771" priority="418" operator="greaterThan">
      <formula>2</formula>
    </cfRule>
  </conditionalFormatting>
  <conditionalFormatting sqref="R8:R9">
    <cfRule type="cellIs" dxfId="770" priority="415" operator="lessThan">
      <formula>2</formula>
    </cfRule>
    <cfRule type="cellIs" dxfId="769" priority="416" operator="equal">
      <formula>2</formula>
    </cfRule>
  </conditionalFormatting>
  <conditionalFormatting sqref="S8:S9">
    <cfRule type="cellIs" dxfId="768" priority="413" operator="lessThan">
      <formula>3</formula>
    </cfRule>
    <cfRule type="cellIs" dxfId="767" priority="414" operator="greaterThan">
      <formula>2</formula>
    </cfRule>
  </conditionalFormatting>
  <conditionalFormatting sqref="R10:R11">
    <cfRule type="cellIs" dxfId="766" priority="411" operator="lessThan">
      <formula>2</formula>
    </cfRule>
    <cfRule type="cellIs" dxfId="765" priority="412" operator="equal">
      <formula>2</formula>
    </cfRule>
  </conditionalFormatting>
  <conditionalFormatting sqref="S10:S11">
    <cfRule type="cellIs" dxfId="764" priority="409" operator="lessThan">
      <formula>3</formula>
    </cfRule>
    <cfRule type="cellIs" dxfId="763" priority="410" operator="greaterThan">
      <formula>2</formula>
    </cfRule>
  </conditionalFormatting>
  <conditionalFormatting sqref="R12:R13">
    <cfRule type="cellIs" dxfId="762" priority="407" operator="lessThan">
      <formula>2</formula>
    </cfRule>
    <cfRule type="cellIs" dxfId="761" priority="408" operator="equal">
      <formula>2</formula>
    </cfRule>
  </conditionalFormatting>
  <conditionalFormatting sqref="S12:S13">
    <cfRule type="cellIs" dxfId="760" priority="405" operator="lessThan">
      <formula>3</formula>
    </cfRule>
    <cfRule type="cellIs" dxfId="759" priority="406" operator="greaterThan">
      <formula>2</formula>
    </cfRule>
  </conditionalFormatting>
  <conditionalFormatting sqref="R14">
    <cfRule type="cellIs" dxfId="758" priority="403" operator="lessThan">
      <formula>2</formula>
    </cfRule>
    <cfRule type="cellIs" dxfId="757" priority="404" operator="equal">
      <formula>2</formula>
    </cfRule>
  </conditionalFormatting>
  <conditionalFormatting sqref="S14">
    <cfRule type="cellIs" dxfId="756" priority="401" operator="lessThan">
      <formula>3</formula>
    </cfRule>
    <cfRule type="cellIs" dxfId="755" priority="402" operator="greaterThan">
      <formula>2</formula>
    </cfRule>
  </conditionalFormatting>
  <conditionalFormatting sqref="R15">
    <cfRule type="cellIs" dxfId="754" priority="399" operator="lessThan">
      <formula>2</formula>
    </cfRule>
    <cfRule type="cellIs" dxfId="753" priority="400" operator="equal">
      <formula>2</formula>
    </cfRule>
  </conditionalFormatting>
  <conditionalFormatting sqref="S15">
    <cfRule type="cellIs" dxfId="752" priority="397" operator="lessThan">
      <formula>3</formula>
    </cfRule>
    <cfRule type="cellIs" dxfId="751" priority="398" operator="greaterThan">
      <formula>2</formula>
    </cfRule>
  </conditionalFormatting>
  <conditionalFormatting sqref="R16">
    <cfRule type="cellIs" dxfId="750" priority="395" operator="lessThan">
      <formula>2</formula>
    </cfRule>
    <cfRule type="cellIs" dxfId="749" priority="396" operator="equal">
      <formula>2</formula>
    </cfRule>
  </conditionalFormatting>
  <conditionalFormatting sqref="S16">
    <cfRule type="cellIs" dxfId="748" priority="393" operator="lessThan">
      <formula>3</formula>
    </cfRule>
    <cfRule type="cellIs" dxfId="747" priority="394" operator="greaterThan">
      <formula>2</formula>
    </cfRule>
  </conditionalFormatting>
  <conditionalFormatting sqref="R17:R18">
    <cfRule type="cellIs" dxfId="746" priority="391" operator="lessThan">
      <formula>2</formula>
    </cfRule>
    <cfRule type="cellIs" dxfId="745" priority="392" operator="equal">
      <formula>2</formula>
    </cfRule>
  </conditionalFormatting>
  <conditionalFormatting sqref="S17:S18">
    <cfRule type="cellIs" dxfId="744" priority="389" operator="lessThan">
      <formula>3</formula>
    </cfRule>
    <cfRule type="cellIs" dxfId="743" priority="390" operator="greaterThan">
      <formula>2</formula>
    </cfRule>
  </conditionalFormatting>
  <conditionalFormatting sqref="R19">
    <cfRule type="cellIs" dxfId="742" priority="387" operator="lessThan">
      <formula>2</formula>
    </cfRule>
    <cfRule type="cellIs" dxfId="741" priority="388" operator="equal">
      <formula>2</formula>
    </cfRule>
  </conditionalFormatting>
  <conditionalFormatting sqref="S19">
    <cfRule type="cellIs" dxfId="740" priority="385" operator="lessThan">
      <formula>3</formula>
    </cfRule>
    <cfRule type="cellIs" dxfId="739" priority="386" operator="greaterThan">
      <formula>2</formula>
    </cfRule>
  </conditionalFormatting>
  <conditionalFormatting sqref="R20:R21">
    <cfRule type="cellIs" dxfId="738" priority="383" operator="lessThan">
      <formula>2</formula>
    </cfRule>
    <cfRule type="cellIs" dxfId="737" priority="384" operator="equal">
      <formula>2</formula>
    </cfRule>
  </conditionalFormatting>
  <conditionalFormatting sqref="S20:S21">
    <cfRule type="cellIs" dxfId="736" priority="381" operator="lessThan">
      <formula>3</formula>
    </cfRule>
    <cfRule type="cellIs" dxfId="735" priority="382" operator="greaterThan">
      <formula>2</formula>
    </cfRule>
  </conditionalFormatting>
  <conditionalFormatting sqref="R22:R23">
    <cfRule type="cellIs" dxfId="734" priority="379" operator="lessThan">
      <formula>2</formula>
    </cfRule>
    <cfRule type="cellIs" dxfId="733" priority="380" operator="equal">
      <formula>2</formula>
    </cfRule>
  </conditionalFormatting>
  <conditionalFormatting sqref="S22:S23">
    <cfRule type="cellIs" dxfId="732" priority="377" operator="lessThan">
      <formula>3</formula>
    </cfRule>
    <cfRule type="cellIs" dxfId="731" priority="378" operator="greaterThan">
      <formula>2</formula>
    </cfRule>
  </conditionalFormatting>
  <conditionalFormatting sqref="U5 U24">
    <cfRule type="cellIs" dxfId="730" priority="375" operator="lessThan">
      <formula>2</formula>
    </cfRule>
    <cfRule type="cellIs" dxfId="729" priority="376" operator="equal">
      <formula>2</formula>
    </cfRule>
  </conditionalFormatting>
  <conditionalFormatting sqref="V5 V24">
    <cfRule type="cellIs" dxfId="728" priority="373" operator="lessThan">
      <formula>3</formula>
    </cfRule>
    <cfRule type="cellIs" dxfId="727" priority="374" operator="greaterThan">
      <formula>2</formula>
    </cfRule>
  </conditionalFormatting>
  <conditionalFormatting sqref="U6:U7">
    <cfRule type="cellIs" dxfId="726" priority="371" operator="lessThan">
      <formula>2</formula>
    </cfRule>
    <cfRule type="cellIs" dxfId="725" priority="372" operator="equal">
      <formula>2</formula>
    </cfRule>
  </conditionalFormatting>
  <conditionalFormatting sqref="V6:V7">
    <cfRule type="cellIs" dxfId="724" priority="369" operator="lessThan">
      <formula>3</formula>
    </cfRule>
    <cfRule type="cellIs" dxfId="723" priority="370" operator="greaterThan">
      <formula>2</formula>
    </cfRule>
  </conditionalFormatting>
  <conditionalFormatting sqref="U8:U9">
    <cfRule type="cellIs" dxfId="722" priority="367" operator="lessThan">
      <formula>2</formula>
    </cfRule>
    <cfRule type="cellIs" dxfId="721" priority="368" operator="equal">
      <formula>2</formula>
    </cfRule>
  </conditionalFormatting>
  <conditionalFormatting sqref="V8:V9">
    <cfRule type="cellIs" dxfId="720" priority="365" operator="lessThan">
      <formula>3</formula>
    </cfRule>
    <cfRule type="cellIs" dxfId="719" priority="366" operator="greaterThan">
      <formula>2</formula>
    </cfRule>
  </conditionalFormatting>
  <conditionalFormatting sqref="U10:U11">
    <cfRule type="cellIs" dxfId="718" priority="363" operator="lessThan">
      <formula>2</formula>
    </cfRule>
    <cfRule type="cellIs" dxfId="717" priority="364" operator="equal">
      <formula>2</formula>
    </cfRule>
  </conditionalFormatting>
  <conditionalFormatting sqref="V10:V11">
    <cfRule type="cellIs" dxfId="716" priority="361" operator="lessThan">
      <formula>3</formula>
    </cfRule>
    <cfRule type="cellIs" dxfId="715" priority="362" operator="greaterThan">
      <formula>2</formula>
    </cfRule>
  </conditionalFormatting>
  <conditionalFormatting sqref="U12:U13">
    <cfRule type="cellIs" dxfId="714" priority="359" operator="lessThan">
      <formula>2</formula>
    </cfRule>
    <cfRule type="cellIs" dxfId="713" priority="360" operator="equal">
      <formula>2</formula>
    </cfRule>
  </conditionalFormatting>
  <conditionalFormatting sqref="V12:V13">
    <cfRule type="cellIs" dxfId="712" priority="357" operator="lessThan">
      <formula>3</formula>
    </cfRule>
    <cfRule type="cellIs" dxfId="711" priority="358" operator="greaterThan">
      <formula>2</formula>
    </cfRule>
  </conditionalFormatting>
  <conditionalFormatting sqref="U14">
    <cfRule type="cellIs" dxfId="710" priority="355" operator="lessThan">
      <formula>2</formula>
    </cfRule>
    <cfRule type="cellIs" dxfId="709" priority="356" operator="equal">
      <formula>2</formula>
    </cfRule>
  </conditionalFormatting>
  <conditionalFormatting sqref="V14">
    <cfRule type="cellIs" dxfId="708" priority="353" operator="lessThan">
      <formula>3</formula>
    </cfRule>
    <cfRule type="cellIs" dxfId="707" priority="354" operator="greaterThan">
      <formula>2</formula>
    </cfRule>
  </conditionalFormatting>
  <conditionalFormatting sqref="U15">
    <cfRule type="cellIs" dxfId="706" priority="351" operator="lessThan">
      <formula>2</formula>
    </cfRule>
    <cfRule type="cellIs" dxfId="705" priority="352" operator="equal">
      <formula>2</formula>
    </cfRule>
  </conditionalFormatting>
  <conditionalFormatting sqref="V15">
    <cfRule type="cellIs" dxfId="704" priority="349" operator="lessThan">
      <formula>3</formula>
    </cfRule>
    <cfRule type="cellIs" dxfId="703" priority="350" operator="greaterThan">
      <formula>2</formula>
    </cfRule>
  </conditionalFormatting>
  <conditionalFormatting sqref="U16">
    <cfRule type="cellIs" dxfId="702" priority="347" operator="lessThan">
      <formula>2</formula>
    </cfRule>
    <cfRule type="cellIs" dxfId="701" priority="348" operator="equal">
      <formula>2</formula>
    </cfRule>
  </conditionalFormatting>
  <conditionalFormatting sqref="V16">
    <cfRule type="cellIs" dxfId="700" priority="345" operator="lessThan">
      <formula>3</formula>
    </cfRule>
    <cfRule type="cellIs" dxfId="699" priority="346" operator="greaterThan">
      <formula>2</formula>
    </cfRule>
  </conditionalFormatting>
  <conditionalFormatting sqref="U17:U18">
    <cfRule type="cellIs" dxfId="698" priority="343" operator="lessThan">
      <formula>2</formula>
    </cfRule>
    <cfRule type="cellIs" dxfId="697" priority="344" operator="equal">
      <formula>2</formula>
    </cfRule>
  </conditionalFormatting>
  <conditionalFormatting sqref="V17:V18">
    <cfRule type="cellIs" dxfId="696" priority="341" operator="lessThan">
      <formula>3</formula>
    </cfRule>
    <cfRule type="cellIs" dxfId="695" priority="342" operator="greaterThan">
      <formula>2</formula>
    </cfRule>
  </conditionalFormatting>
  <conditionalFormatting sqref="U19">
    <cfRule type="cellIs" dxfId="694" priority="339" operator="lessThan">
      <formula>2</formula>
    </cfRule>
    <cfRule type="cellIs" dxfId="693" priority="340" operator="equal">
      <formula>2</formula>
    </cfRule>
  </conditionalFormatting>
  <conditionalFormatting sqref="V19">
    <cfRule type="cellIs" dxfId="692" priority="337" operator="lessThan">
      <formula>3</formula>
    </cfRule>
    <cfRule type="cellIs" dxfId="691" priority="338" operator="greaterThan">
      <formula>2</formula>
    </cfRule>
  </conditionalFormatting>
  <conditionalFormatting sqref="U20:U21">
    <cfRule type="cellIs" dxfId="690" priority="335" operator="lessThan">
      <formula>2</formula>
    </cfRule>
    <cfRule type="cellIs" dxfId="689" priority="336" operator="equal">
      <formula>2</formula>
    </cfRule>
  </conditionalFormatting>
  <conditionalFormatting sqref="V20:V21">
    <cfRule type="cellIs" dxfId="688" priority="333" operator="lessThan">
      <formula>3</formula>
    </cfRule>
    <cfRule type="cellIs" dxfId="687" priority="334" operator="greaterThan">
      <formula>2</formula>
    </cfRule>
  </conditionalFormatting>
  <conditionalFormatting sqref="U22:U23">
    <cfRule type="cellIs" dxfId="686" priority="331" operator="lessThan">
      <formula>2</formula>
    </cfRule>
    <cfRule type="cellIs" dxfId="685" priority="332" operator="equal">
      <formula>2</formula>
    </cfRule>
  </conditionalFormatting>
  <conditionalFormatting sqref="V22:V23">
    <cfRule type="cellIs" dxfId="684" priority="329" operator="lessThan">
      <formula>3</formula>
    </cfRule>
    <cfRule type="cellIs" dxfId="683" priority="330" operator="greaterThan">
      <formula>2</formula>
    </cfRule>
  </conditionalFormatting>
  <conditionalFormatting sqref="X5 X24">
    <cfRule type="cellIs" dxfId="682" priority="327" operator="lessThan">
      <formula>2</formula>
    </cfRule>
    <cfRule type="cellIs" dxfId="681" priority="328" operator="equal">
      <formula>2</formula>
    </cfRule>
  </conditionalFormatting>
  <conditionalFormatting sqref="Y5 Y24">
    <cfRule type="cellIs" dxfId="680" priority="325" operator="lessThan">
      <formula>3</formula>
    </cfRule>
    <cfRule type="cellIs" dxfId="679" priority="326" operator="greaterThan">
      <formula>2</formula>
    </cfRule>
  </conditionalFormatting>
  <conditionalFormatting sqref="X6:X7">
    <cfRule type="cellIs" dxfId="678" priority="323" operator="lessThan">
      <formula>2</formula>
    </cfRule>
    <cfRule type="cellIs" dxfId="677" priority="324" operator="equal">
      <formula>2</formula>
    </cfRule>
  </conditionalFormatting>
  <conditionalFormatting sqref="Y6:Y7">
    <cfRule type="cellIs" dxfId="676" priority="321" operator="lessThan">
      <formula>3</formula>
    </cfRule>
    <cfRule type="cellIs" dxfId="675" priority="322" operator="greaterThan">
      <formula>2</formula>
    </cfRule>
  </conditionalFormatting>
  <conditionalFormatting sqref="X8:X9">
    <cfRule type="cellIs" dxfId="674" priority="319" operator="lessThan">
      <formula>2</formula>
    </cfRule>
    <cfRule type="cellIs" dxfId="673" priority="320" operator="equal">
      <formula>2</formula>
    </cfRule>
  </conditionalFormatting>
  <conditionalFormatting sqref="Y8:Y9">
    <cfRule type="cellIs" dxfId="672" priority="317" operator="lessThan">
      <formula>3</formula>
    </cfRule>
    <cfRule type="cellIs" dxfId="671" priority="318" operator="greaterThan">
      <formula>2</formula>
    </cfRule>
  </conditionalFormatting>
  <conditionalFormatting sqref="X10:X11">
    <cfRule type="cellIs" dxfId="670" priority="315" operator="lessThan">
      <formula>2</formula>
    </cfRule>
    <cfRule type="cellIs" dxfId="669" priority="316" operator="equal">
      <formula>2</formula>
    </cfRule>
  </conditionalFormatting>
  <conditionalFormatting sqref="Y10:Y11">
    <cfRule type="cellIs" dxfId="668" priority="313" operator="lessThan">
      <formula>3</formula>
    </cfRule>
    <cfRule type="cellIs" dxfId="667" priority="314" operator="greaterThan">
      <formula>2</formula>
    </cfRule>
  </conditionalFormatting>
  <conditionalFormatting sqref="X12:X13">
    <cfRule type="cellIs" dxfId="666" priority="311" operator="lessThan">
      <formula>2</formula>
    </cfRule>
    <cfRule type="cellIs" dxfId="665" priority="312" operator="equal">
      <formula>2</formula>
    </cfRule>
  </conditionalFormatting>
  <conditionalFormatting sqref="Y12:Y13">
    <cfRule type="cellIs" dxfId="664" priority="309" operator="lessThan">
      <formula>3</formula>
    </cfRule>
    <cfRule type="cellIs" dxfId="663" priority="310" operator="greaterThan">
      <formula>2</formula>
    </cfRule>
  </conditionalFormatting>
  <conditionalFormatting sqref="X14">
    <cfRule type="cellIs" dxfId="662" priority="307" operator="lessThan">
      <formula>2</formula>
    </cfRule>
    <cfRule type="cellIs" dxfId="661" priority="308" operator="equal">
      <formula>2</formula>
    </cfRule>
  </conditionalFormatting>
  <conditionalFormatting sqref="Y14">
    <cfRule type="cellIs" dxfId="660" priority="305" operator="lessThan">
      <formula>3</formula>
    </cfRule>
    <cfRule type="cellIs" dxfId="659" priority="306" operator="greaterThan">
      <formula>2</formula>
    </cfRule>
  </conditionalFormatting>
  <conditionalFormatting sqref="X15">
    <cfRule type="cellIs" dxfId="658" priority="303" operator="lessThan">
      <formula>2</formula>
    </cfRule>
    <cfRule type="cellIs" dxfId="657" priority="304" operator="equal">
      <formula>2</formula>
    </cfRule>
  </conditionalFormatting>
  <conditionalFormatting sqref="Y15">
    <cfRule type="cellIs" dxfId="656" priority="301" operator="lessThan">
      <formula>3</formula>
    </cfRule>
    <cfRule type="cellIs" dxfId="655" priority="302" operator="greaterThan">
      <formula>2</formula>
    </cfRule>
  </conditionalFormatting>
  <conditionalFormatting sqref="X16">
    <cfRule type="cellIs" dxfId="654" priority="299" operator="lessThan">
      <formula>2</formula>
    </cfRule>
    <cfRule type="cellIs" dxfId="653" priority="300" operator="equal">
      <formula>2</formula>
    </cfRule>
  </conditionalFormatting>
  <conditionalFormatting sqref="Y16">
    <cfRule type="cellIs" dxfId="652" priority="297" operator="lessThan">
      <formula>3</formula>
    </cfRule>
    <cfRule type="cellIs" dxfId="651" priority="298" operator="greaterThan">
      <formula>2</formula>
    </cfRule>
  </conditionalFormatting>
  <conditionalFormatting sqref="X17:X18">
    <cfRule type="cellIs" dxfId="650" priority="295" operator="lessThan">
      <formula>2</formula>
    </cfRule>
    <cfRule type="cellIs" dxfId="649" priority="296" operator="equal">
      <formula>2</formula>
    </cfRule>
  </conditionalFormatting>
  <conditionalFormatting sqref="Y17:Y18">
    <cfRule type="cellIs" dxfId="648" priority="293" operator="lessThan">
      <formula>3</formula>
    </cfRule>
    <cfRule type="cellIs" dxfId="647" priority="294" operator="greaterThan">
      <formula>2</formula>
    </cfRule>
  </conditionalFormatting>
  <conditionalFormatting sqref="X19">
    <cfRule type="cellIs" dxfId="646" priority="291" operator="lessThan">
      <formula>2</formula>
    </cfRule>
    <cfRule type="cellIs" dxfId="645" priority="292" operator="equal">
      <formula>2</formula>
    </cfRule>
  </conditionalFormatting>
  <conditionalFormatting sqref="Y19">
    <cfRule type="cellIs" dxfId="644" priority="289" operator="lessThan">
      <formula>3</formula>
    </cfRule>
    <cfRule type="cellIs" dxfId="643" priority="290" operator="greaterThan">
      <formula>2</formula>
    </cfRule>
  </conditionalFormatting>
  <conditionalFormatting sqref="X20:X21">
    <cfRule type="cellIs" dxfId="642" priority="287" operator="lessThan">
      <formula>2</formula>
    </cfRule>
    <cfRule type="cellIs" dxfId="641" priority="288" operator="equal">
      <formula>2</formula>
    </cfRule>
  </conditionalFormatting>
  <conditionalFormatting sqref="Y20:Y21">
    <cfRule type="cellIs" dxfId="640" priority="285" operator="lessThan">
      <formula>3</formula>
    </cfRule>
    <cfRule type="cellIs" dxfId="639" priority="286" operator="greaterThan">
      <formula>2</formula>
    </cfRule>
  </conditionalFormatting>
  <conditionalFormatting sqref="X22:X23">
    <cfRule type="cellIs" dxfId="638" priority="283" operator="lessThan">
      <formula>2</formula>
    </cfRule>
    <cfRule type="cellIs" dxfId="637" priority="284" operator="equal">
      <formula>2</formula>
    </cfRule>
  </conditionalFormatting>
  <conditionalFormatting sqref="Y22:Y23">
    <cfRule type="cellIs" dxfId="636" priority="281" operator="lessThan">
      <formula>3</formula>
    </cfRule>
    <cfRule type="cellIs" dxfId="635" priority="282" operator="greaterThan">
      <formula>2</formula>
    </cfRule>
  </conditionalFormatting>
  <conditionalFormatting sqref="C36">
    <cfRule type="cellIs" dxfId="634" priority="279" operator="lessThan">
      <formula>2</formula>
    </cfRule>
    <cfRule type="cellIs" dxfId="633" priority="280" operator="equal">
      <formula>2</formula>
    </cfRule>
  </conditionalFormatting>
  <conditionalFormatting sqref="D36">
    <cfRule type="cellIs" dxfId="632" priority="277" operator="lessThan">
      <formula>3</formula>
    </cfRule>
    <cfRule type="cellIs" dxfId="631" priority="278" operator="greaterThan">
      <formula>2</formula>
    </cfRule>
  </conditionalFormatting>
  <conditionalFormatting sqref="C26">
    <cfRule type="cellIs" dxfId="630" priority="275" operator="lessThan">
      <formula>2</formula>
    </cfRule>
    <cfRule type="cellIs" dxfId="629" priority="276" operator="equal">
      <formula>2</formula>
    </cfRule>
  </conditionalFormatting>
  <conditionalFormatting sqref="D26">
    <cfRule type="cellIs" dxfId="628" priority="273" operator="lessThan">
      <formula>3</formula>
    </cfRule>
    <cfRule type="cellIs" dxfId="627" priority="274" operator="greaterThan">
      <formula>2</formula>
    </cfRule>
  </conditionalFormatting>
  <conditionalFormatting sqref="C27">
    <cfRule type="cellIs" dxfId="626" priority="271" operator="lessThan">
      <formula>2</formula>
    </cfRule>
    <cfRule type="cellIs" dxfId="625" priority="272" operator="equal">
      <formula>2</formula>
    </cfRule>
  </conditionalFormatting>
  <conditionalFormatting sqref="D27">
    <cfRule type="cellIs" dxfId="624" priority="269" operator="lessThan">
      <formula>3</formula>
    </cfRule>
    <cfRule type="cellIs" dxfId="623" priority="270" operator="greaterThan">
      <formula>2</formula>
    </cfRule>
  </conditionalFormatting>
  <conditionalFormatting sqref="C28">
    <cfRule type="cellIs" dxfId="622" priority="267" operator="lessThan">
      <formula>2</formula>
    </cfRule>
    <cfRule type="cellIs" dxfId="621" priority="268" operator="equal">
      <formula>2</formula>
    </cfRule>
  </conditionalFormatting>
  <conditionalFormatting sqref="D28">
    <cfRule type="cellIs" dxfId="620" priority="265" operator="lessThan">
      <formula>3</formula>
    </cfRule>
    <cfRule type="cellIs" dxfId="619" priority="266" operator="greaterThan">
      <formula>2</formula>
    </cfRule>
  </conditionalFormatting>
  <conditionalFormatting sqref="C29:C30">
    <cfRule type="cellIs" dxfId="618" priority="263" operator="lessThan">
      <formula>2</formula>
    </cfRule>
    <cfRule type="cellIs" dxfId="617" priority="264" operator="equal">
      <formula>2</formula>
    </cfRule>
  </conditionalFormatting>
  <conditionalFormatting sqref="D29:D30">
    <cfRule type="cellIs" dxfId="616" priority="261" operator="lessThan">
      <formula>3</formula>
    </cfRule>
    <cfRule type="cellIs" dxfId="615" priority="262" operator="greaterThan">
      <formula>2</formula>
    </cfRule>
  </conditionalFormatting>
  <conditionalFormatting sqref="C31">
    <cfRule type="cellIs" dxfId="614" priority="259" operator="lessThan">
      <formula>2</formula>
    </cfRule>
    <cfRule type="cellIs" dxfId="613" priority="260" operator="equal">
      <formula>2</formula>
    </cfRule>
  </conditionalFormatting>
  <conditionalFormatting sqref="D31">
    <cfRule type="cellIs" dxfId="612" priority="257" operator="lessThan">
      <formula>3</formula>
    </cfRule>
    <cfRule type="cellIs" dxfId="611" priority="258" operator="greaterThan">
      <formula>2</formula>
    </cfRule>
  </conditionalFormatting>
  <conditionalFormatting sqref="C32:C33">
    <cfRule type="cellIs" dxfId="610" priority="255" operator="lessThan">
      <formula>2</formula>
    </cfRule>
    <cfRule type="cellIs" dxfId="609" priority="256" operator="equal">
      <formula>2</formula>
    </cfRule>
  </conditionalFormatting>
  <conditionalFormatting sqref="D32:D33">
    <cfRule type="cellIs" dxfId="608" priority="253" operator="lessThan">
      <formula>3</formula>
    </cfRule>
    <cfRule type="cellIs" dxfId="607" priority="254" operator="greaterThan">
      <formula>2</formula>
    </cfRule>
  </conditionalFormatting>
  <conditionalFormatting sqref="C34:C35">
    <cfRule type="cellIs" dxfId="606" priority="251" operator="lessThan">
      <formula>2</formula>
    </cfRule>
    <cfRule type="cellIs" dxfId="605" priority="252" operator="equal">
      <formula>2</formula>
    </cfRule>
  </conditionalFormatting>
  <conditionalFormatting sqref="D34:D35">
    <cfRule type="cellIs" dxfId="604" priority="249" operator="lessThan">
      <formula>3</formula>
    </cfRule>
    <cfRule type="cellIs" dxfId="603" priority="250" operator="greaterThan">
      <formula>2</formula>
    </cfRule>
  </conditionalFormatting>
  <conditionalFormatting sqref="F26:F27">
    <cfRule type="cellIs" dxfId="602" priority="247" operator="lessThan">
      <formula>2</formula>
    </cfRule>
    <cfRule type="cellIs" dxfId="601" priority="248" operator="equal">
      <formula>2</formula>
    </cfRule>
  </conditionalFormatting>
  <conditionalFormatting sqref="G26:G27">
    <cfRule type="cellIs" dxfId="600" priority="245" operator="lessThan">
      <formula>3</formula>
    </cfRule>
    <cfRule type="cellIs" dxfId="599" priority="246" operator="greaterThan">
      <formula>2</formula>
    </cfRule>
  </conditionalFormatting>
  <conditionalFormatting sqref="F28:F29">
    <cfRule type="cellIs" dxfId="598" priority="243" operator="lessThan">
      <formula>2</formula>
    </cfRule>
    <cfRule type="cellIs" dxfId="597" priority="244" operator="equal">
      <formula>2</formula>
    </cfRule>
  </conditionalFormatting>
  <conditionalFormatting sqref="G28:G29">
    <cfRule type="cellIs" dxfId="596" priority="241" operator="lessThan">
      <formula>3</formula>
    </cfRule>
    <cfRule type="cellIs" dxfId="595" priority="242" operator="greaterThan">
      <formula>2</formula>
    </cfRule>
  </conditionalFormatting>
  <conditionalFormatting sqref="F30">
    <cfRule type="cellIs" dxfId="594" priority="239" operator="lessThan">
      <formula>2</formula>
    </cfRule>
    <cfRule type="cellIs" dxfId="593" priority="240" operator="equal">
      <formula>2</formula>
    </cfRule>
  </conditionalFormatting>
  <conditionalFormatting sqref="G30">
    <cfRule type="cellIs" dxfId="592" priority="237" operator="lessThan">
      <formula>3</formula>
    </cfRule>
    <cfRule type="cellIs" dxfId="591" priority="238" operator="greaterThan">
      <formula>2</formula>
    </cfRule>
  </conditionalFormatting>
  <conditionalFormatting sqref="F31">
    <cfRule type="cellIs" dxfId="590" priority="235" operator="lessThan">
      <formula>2</formula>
    </cfRule>
    <cfRule type="cellIs" dxfId="589" priority="236" operator="equal">
      <formula>2</formula>
    </cfRule>
  </conditionalFormatting>
  <conditionalFormatting sqref="G31">
    <cfRule type="cellIs" dxfId="588" priority="233" operator="lessThan">
      <formula>3</formula>
    </cfRule>
    <cfRule type="cellIs" dxfId="587" priority="234" operator="greaterThan">
      <formula>2</formula>
    </cfRule>
  </conditionalFormatting>
  <conditionalFormatting sqref="F32">
    <cfRule type="cellIs" dxfId="586" priority="231" operator="lessThan">
      <formula>2</formula>
    </cfRule>
    <cfRule type="cellIs" dxfId="585" priority="232" operator="equal">
      <formula>2</formula>
    </cfRule>
  </conditionalFormatting>
  <conditionalFormatting sqref="G32">
    <cfRule type="cellIs" dxfId="584" priority="229" operator="lessThan">
      <formula>3</formula>
    </cfRule>
    <cfRule type="cellIs" dxfId="583" priority="230" operator="greaterThan">
      <formula>2</formula>
    </cfRule>
  </conditionalFormatting>
  <conditionalFormatting sqref="F33:F34">
    <cfRule type="cellIs" dxfId="582" priority="227" operator="lessThan">
      <formula>2</formula>
    </cfRule>
    <cfRule type="cellIs" dxfId="581" priority="228" operator="equal">
      <formula>2</formula>
    </cfRule>
  </conditionalFormatting>
  <conditionalFormatting sqref="G33:G34">
    <cfRule type="cellIs" dxfId="580" priority="225" operator="lessThan">
      <formula>3</formula>
    </cfRule>
    <cfRule type="cellIs" dxfId="579" priority="226" operator="greaterThan">
      <formula>2</formula>
    </cfRule>
  </conditionalFormatting>
  <conditionalFormatting sqref="F35">
    <cfRule type="cellIs" dxfId="578" priority="223" operator="lessThan">
      <formula>2</formula>
    </cfRule>
    <cfRule type="cellIs" dxfId="577" priority="224" operator="equal">
      <formula>2</formula>
    </cfRule>
  </conditionalFormatting>
  <conditionalFormatting sqref="G35">
    <cfRule type="cellIs" dxfId="576" priority="221" operator="lessThan">
      <formula>3</formula>
    </cfRule>
    <cfRule type="cellIs" dxfId="575" priority="222" operator="greaterThan">
      <formula>2</formula>
    </cfRule>
  </conditionalFormatting>
  <conditionalFormatting sqref="F36">
    <cfRule type="cellIs" dxfId="574" priority="219" operator="lessThan">
      <formula>2</formula>
    </cfRule>
    <cfRule type="cellIs" dxfId="573" priority="220" operator="equal">
      <formula>2</formula>
    </cfRule>
  </conditionalFormatting>
  <conditionalFormatting sqref="G36">
    <cfRule type="cellIs" dxfId="572" priority="217" operator="lessThan">
      <formula>3</formula>
    </cfRule>
    <cfRule type="cellIs" dxfId="571" priority="218" operator="greaterThan">
      <formula>2</formula>
    </cfRule>
  </conditionalFormatting>
  <conditionalFormatting sqref="I25:I26">
    <cfRule type="cellIs" dxfId="570" priority="215" operator="lessThan">
      <formula>2</formula>
    </cfRule>
    <cfRule type="cellIs" dxfId="569" priority="216" operator="equal">
      <formula>2</formula>
    </cfRule>
  </conditionalFormatting>
  <conditionalFormatting sqref="J25:J26">
    <cfRule type="cellIs" dxfId="568" priority="213" operator="lessThan">
      <formula>3</formula>
    </cfRule>
    <cfRule type="cellIs" dxfId="567" priority="214" operator="greaterThan">
      <formula>2</formula>
    </cfRule>
  </conditionalFormatting>
  <conditionalFormatting sqref="I27:I28">
    <cfRule type="cellIs" dxfId="566" priority="211" operator="lessThan">
      <formula>2</formula>
    </cfRule>
    <cfRule type="cellIs" dxfId="565" priority="212" operator="equal">
      <formula>2</formula>
    </cfRule>
  </conditionalFormatting>
  <conditionalFormatting sqref="J27:J28">
    <cfRule type="cellIs" dxfId="564" priority="209" operator="lessThan">
      <formula>3</formula>
    </cfRule>
    <cfRule type="cellIs" dxfId="563" priority="210" operator="greaterThan">
      <formula>2</formula>
    </cfRule>
  </conditionalFormatting>
  <conditionalFormatting sqref="I29">
    <cfRule type="cellIs" dxfId="562" priority="207" operator="lessThan">
      <formula>2</formula>
    </cfRule>
    <cfRule type="cellIs" dxfId="561" priority="208" operator="equal">
      <formula>2</formula>
    </cfRule>
  </conditionalFormatting>
  <conditionalFormatting sqref="J29">
    <cfRule type="cellIs" dxfId="560" priority="205" operator="lessThan">
      <formula>3</formula>
    </cfRule>
    <cfRule type="cellIs" dxfId="559" priority="206" operator="greaterThan">
      <formula>2</formula>
    </cfRule>
  </conditionalFormatting>
  <conditionalFormatting sqref="I30">
    <cfRule type="cellIs" dxfId="558" priority="203" operator="lessThan">
      <formula>2</formula>
    </cfRule>
    <cfRule type="cellIs" dxfId="557" priority="204" operator="equal">
      <formula>2</formula>
    </cfRule>
  </conditionalFormatting>
  <conditionalFormatting sqref="J30">
    <cfRule type="cellIs" dxfId="556" priority="201" operator="lessThan">
      <formula>3</formula>
    </cfRule>
    <cfRule type="cellIs" dxfId="555" priority="202" operator="greaterThan">
      <formula>2</formula>
    </cfRule>
  </conditionalFormatting>
  <conditionalFormatting sqref="I31">
    <cfRule type="cellIs" dxfId="554" priority="199" operator="lessThan">
      <formula>2</formula>
    </cfRule>
    <cfRule type="cellIs" dxfId="553" priority="200" operator="equal">
      <formula>2</formula>
    </cfRule>
  </conditionalFormatting>
  <conditionalFormatting sqref="J31">
    <cfRule type="cellIs" dxfId="552" priority="197" operator="lessThan">
      <formula>3</formula>
    </cfRule>
    <cfRule type="cellIs" dxfId="551" priority="198" operator="greaterThan">
      <formula>2</formula>
    </cfRule>
  </conditionalFormatting>
  <conditionalFormatting sqref="I32:I33">
    <cfRule type="cellIs" dxfId="550" priority="195" operator="lessThan">
      <formula>2</formula>
    </cfRule>
    <cfRule type="cellIs" dxfId="549" priority="196" operator="equal">
      <formula>2</formula>
    </cfRule>
  </conditionalFormatting>
  <conditionalFormatting sqref="J32:J33">
    <cfRule type="cellIs" dxfId="548" priority="193" operator="lessThan">
      <formula>3</formula>
    </cfRule>
    <cfRule type="cellIs" dxfId="547" priority="194" operator="greaterThan">
      <formula>2</formula>
    </cfRule>
  </conditionalFormatting>
  <conditionalFormatting sqref="I34">
    <cfRule type="cellIs" dxfId="546" priority="191" operator="lessThan">
      <formula>2</formula>
    </cfRule>
    <cfRule type="cellIs" dxfId="545" priority="192" operator="equal">
      <formula>2</formula>
    </cfRule>
  </conditionalFormatting>
  <conditionalFormatting sqref="J34">
    <cfRule type="cellIs" dxfId="544" priority="189" operator="lessThan">
      <formula>3</formula>
    </cfRule>
    <cfRule type="cellIs" dxfId="543" priority="190" operator="greaterThan">
      <formula>2</formula>
    </cfRule>
  </conditionalFormatting>
  <conditionalFormatting sqref="I35:I36">
    <cfRule type="cellIs" dxfId="542" priority="187" operator="lessThan">
      <formula>2</formula>
    </cfRule>
    <cfRule type="cellIs" dxfId="541" priority="188" operator="equal">
      <formula>2</formula>
    </cfRule>
  </conditionalFormatting>
  <conditionalFormatting sqref="J35:J36">
    <cfRule type="cellIs" dxfId="540" priority="185" operator="lessThan">
      <formula>3</formula>
    </cfRule>
    <cfRule type="cellIs" dxfId="539" priority="186" operator="greaterThan">
      <formula>2</formula>
    </cfRule>
  </conditionalFormatting>
  <conditionalFormatting sqref="I37:I38">
    <cfRule type="cellIs" dxfId="538" priority="183" operator="lessThan">
      <formula>2</formula>
    </cfRule>
    <cfRule type="cellIs" dxfId="537" priority="184" operator="equal">
      <formula>2</formula>
    </cfRule>
  </conditionalFormatting>
  <conditionalFormatting sqref="J37:J38">
    <cfRule type="cellIs" dxfId="536" priority="181" operator="lessThan">
      <formula>3</formula>
    </cfRule>
    <cfRule type="cellIs" dxfId="535" priority="182" operator="greaterThan">
      <formula>2</formula>
    </cfRule>
  </conditionalFormatting>
  <conditionalFormatting sqref="L25:L26">
    <cfRule type="cellIs" dxfId="534" priority="179" operator="lessThan">
      <formula>2</formula>
    </cfRule>
    <cfRule type="cellIs" dxfId="533" priority="180" operator="equal">
      <formula>2</formula>
    </cfRule>
  </conditionalFormatting>
  <conditionalFormatting sqref="M25:M26">
    <cfRule type="cellIs" dxfId="532" priority="177" operator="lessThan">
      <formula>3</formula>
    </cfRule>
    <cfRule type="cellIs" dxfId="531" priority="178" operator="greaterThan">
      <formula>2</formula>
    </cfRule>
  </conditionalFormatting>
  <conditionalFormatting sqref="L27:L28">
    <cfRule type="cellIs" dxfId="530" priority="175" operator="lessThan">
      <formula>2</formula>
    </cfRule>
    <cfRule type="cellIs" dxfId="529" priority="176" operator="equal">
      <formula>2</formula>
    </cfRule>
  </conditionalFormatting>
  <conditionalFormatting sqref="M27:M28">
    <cfRule type="cellIs" dxfId="528" priority="173" operator="lessThan">
      <formula>3</formula>
    </cfRule>
    <cfRule type="cellIs" dxfId="527" priority="174" operator="greaterThan">
      <formula>2</formula>
    </cfRule>
  </conditionalFormatting>
  <conditionalFormatting sqref="L29">
    <cfRule type="cellIs" dxfId="526" priority="171" operator="lessThan">
      <formula>2</formula>
    </cfRule>
    <cfRule type="cellIs" dxfId="525" priority="172" operator="equal">
      <formula>2</formula>
    </cfRule>
  </conditionalFormatting>
  <conditionalFormatting sqref="M29">
    <cfRule type="cellIs" dxfId="524" priority="169" operator="lessThan">
      <formula>3</formula>
    </cfRule>
    <cfRule type="cellIs" dxfId="523" priority="170" operator="greaterThan">
      <formula>2</formula>
    </cfRule>
  </conditionalFormatting>
  <conditionalFormatting sqref="L30">
    <cfRule type="cellIs" dxfId="522" priority="167" operator="lessThan">
      <formula>2</formula>
    </cfRule>
    <cfRule type="cellIs" dxfId="521" priority="168" operator="equal">
      <formula>2</formula>
    </cfRule>
  </conditionalFormatting>
  <conditionalFormatting sqref="M30">
    <cfRule type="cellIs" dxfId="520" priority="165" operator="lessThan">
      <formula>3</formula>
    </cfRule>
    <cfRule type="cellIs" dxfId="519" priority="166" operator="greaterThan">
      <formula>2</formula>
    </cfRule>
  </conditionalFormatting>
  <conditionalFormatting sqref="L31">
    <cfRule type="cellIs" dxfId="518" priority="163" operator="lessThan">
      <formula>2</formula>
    </cfRule>
    <cfRule type="cellIs" dxfId="517" priority="164" operator="equal">
      <formula>2</formula>
    </cfRule>
  </conditionalFormatting>
  <conditionalFormatting sqref="M31">
    <cfRule type="cellIs" dxfId="516" priority="161" operator="lessThan">
      <formula>3</formula>
    </cfRule>
    <cfRule type="cellIs" dxfId="515" priority="162" operator="greaterThan">
      <formula>2</formula>
    </cfRule>
  </conditionalFormatting>
  <conditionalFormatting sqref="L32:L33">
    <cfRule type="cellIs" dxfId="514" priority="159" operator="lessThan">
      <formula>2</formula>
    </cfRule>
    <cfRule type="cellIs" dxfId="513" priority="160" operator="equal">
      <formula>2</formula>
    </cfRule>
  </conditionalFormatting>
  <conditionalFormatting sqref="M32:M33">
    <cfRule type="cellIs" dxfId="512" priority="157" operator="lessThan">
      <formula>3</formula>
    </cfRule>
    <cfRule type="cellIs" dxfId="511" priority="158" operator="greaterThan">
      <formula>2</formula>
    </cfRule>
  </conditionalFormatting>
  <conditionalFormatting sqref="L34">
    <cfRule type="cellIs" dxfId="510" priority="155" operator="lessThan">
      <formula>2</formula>
    </cfRule>
    <cfRule type="cellIs" dxfId="509" priority="156" operator="equal">
      <formula>2</formula>
    </cfRule>
  </conditionalFormatting>
  <conditionalFormatting sqref="M34">
    <cfRule type="cellIs" dxfId="508" priority="153" operator="lessThan">
      <formula>3</formula>
    </cfRule>
    <cfRule type="cellIs" dxfId="507" priority="154" operator="greaterThan">
      <formula>2</formula>
    </cfRule>
  </conditionalFormatting>
  <conditionalFormatting sqref="L35:L36">
    <cfRule type="cellIs" dxfId="506" priority="151" operator="lessThan">
      <formula>2</formula>
    </cfRule>
    <cfRule type="cellIs" dxfId="505" priority="152" operator="equal">
      <formula>2</formula>
    </cfRule>
  </conditionalFormatting>
  <conditionalFormatting sqref="M35:M36">
    <cfRule type="cellIs" dxfId="504" priority="149" operator="lessThan">
      <formula>3</formula>
    </cfRule>
    <cfRule type="cellIs" dxfId="503" priority="150" operator="greaterThan">
      <formula>2</formula>
    </cfRule>
  </conditionalFormatting>
  <conditionalFormatting sqref="L37">
    <cfRule type="cellIs" dxfId="502" priority="147" operator="lessThan">
      <formula>2</formula>
    </cfRule>
    <cfRule type="cellIs" dxfId="501" priority="148" operator="equal">
      <formula>2</formula>
    </cfRule>
  </conditionalFormatting>
  <conditionalFormatting sqref="M37">
    <cfRule type="cellIs" dxfId="500" priority="145" operator="lessThan">
      <formula>3</formula>
    </cfRule>
    <cfRule type="cellIs" dxfId="499" priority="146" operator="greaterThan">
      <formula>2</formula>
    </cfRule>
  </conditionalFormatting>
  <conditionalFormatting sqref="O25">
    <cfRule type="cellIs" dxfId="498" priority="143" operator="lessThan">
      <formula>2</formula>
    </cfRule>
    <cfRule type="cellIs" dxfId="497" priority="144" operator="equal">
      <formula>2</formula>
    </cfRule>
  </conditionalFormatting>
  <conditionalFormatting sqref="P25">
    <cfRule type="cellIs" dxfId="496" priority="141" operator="lessThan">
      <formula>3</formula>
    </cfRule>
    <cfRule type="cellIs" dxfId="495" priority="142" operator="greaterThan">
      <formula>2</formula>
    </cfRule>
  </conditionalFormatting>
  <conditionalFormatting sqref="O26:O27">
    <cfRule type="cellIs" dxfId="494" priority="139" operator="lessThan">
      <formula>2</formula>
    </cfRule>
    <cfRule type="cellIs" dxfId="493" priority="140" operator="equal">
      <formula>2</formula>
    </cfRule>
  </conditionalFormatting>
  <conditionalFormatting sqref="P26:P27">
    <cfRule type="cellIs" dxfId="492" priority="137" operator="lessThan">
      <formula>3</formula>
    </cfRule>
    <cfRule type="cellIs" dxfId="491" priority="138" operator="greaterThan">
      <formula>2</formula>
    </cfRule>
  </conditionalFormatting>
  <conditionalFormatting sqref="O28:O29">
    <cfRule type="cellIs" dxfId="490" priority="135" operator="lessThan">
      <formula>2</formula>
    </cfRule>
    <cfRule type="cellIs" dxfId="489" priority="136" operator="equal">
      <formula>2</formula>
    </cfRule>
  </conditionalFormatting>
  <conditionalFormatting sqref="P28:P29">
    <cfRule type="cellIs" dxfId="488" priority="133" operator="lessThan">
      <formula>3</formula>
    </cfRule>
    <cfRule type="cellIs" dxfId="487" priority="134" operator="greaterThan">
      <formula>2</formula>
    </cfRule>
  </conditionalFormatting>
  <conditionalFormatting sqref="O30">
    <cfRule type="cellIs" dxfId="486" priority="131" operator="lessThan">
      <formula>2</formula>
    </cfRule>
    <cfRule type="cellIs" dxfId="485" priority="132" operator="equal">
      <formula>2</formula>
    </cfRule>
  </conditionalFormatting>
  <conditionalFormatting sqref="P30">
    <cfRule type="cellIs" dxfId="484" priority="129" operator="lessThan">
      <formula>3</formula>
    </cfRule>
    <cfRule type="cellIs" dxfId="483" priority="130" operator="greaterThan">
      <formula>2</formula>
    </cfRule>
  </conditionalFormatting>
  <conditionalFormatting sqref="O31">
    <cfRule type="cellIs" dxfId="482" priority="127" operator="lessThan">
      <formula>2</formula>
    </cfRule>
    <cfRule type="cellIs" dxfId="481" priority="128" operator="equal">
      <formula>2</formula>
    </cfRule>
  </conditionalFormatting>
  <conditionalFormatting sqref="P31">
    <cfRule type="cellIs" dxfId="480" priority="125" operator="lessThan">
      <formula>3</formula>
    </cfRule>
    <cfRule type="cellIs" dxfId="479" priority="126" operator="greaterThan">
      <formula>2</formula>
    </cfRule>
  </conditionalFormatting>
  <conditionalFormatting sqref="O32">
    <cfRule type="cellIs" dxfId="478" priority="123" operator="lessThan">
      <formula>2</formula>
    </cfRule>
    <cfRule type="cellIs" dxfId="477" priority="124" operator="equal">
      <formula>2</formula>
    </cfRule>
  </conditionalFormatting>
  <conditionalFormatting sqref="P32">
    <cfRule type="cellIs" dxfId="476" priority="121" operator="lessThan">
      <formula>3</formula>
    </cfRule>
    <cfRule type="cellIs" dxfId="475" priority="122" operator="greaterThan">
      <formula>2</formula>
    </cfRule>
  </conditionalFormatting>
  <conditionalFormatting sqref="O33:O34">
    <cfRule type="cellIs" dxfId="474" priority="119" operator="lessThan">
      <formula>2</formula>
    </cfRule>
    <cfRule type="cellIs" dxfId="473" priority="120" operator="equal">
      <formula>2</formula>
    </cfRule>
  </conditionalFormatting>
  <conditionalFormatting sqref="P33:P34">
    <cfRule type="cellIs" dxfId="472" priority="117" operator="lessThan">
      <formula>3</formula>
    </cfRule>
    <cfRule type="cellIs" dxfId="471" priority="118" operator="greaterThan">
      <formula>2</formula>
    </cfRule>
  </conditionalFormatting>
  <conditionalFormatting sqref="O35">
    <cfRule type="cellIs" dxfId="470" priority="115" operator="lessThan">
      <formula>2</formula>
    </cfRule>
    <cfRule type="cellIs" dxfId="469" priority="116" operator="equal">
      <formula>2</formula>
    </cfRule>
  </conditionalFormatting>
  <conditionalFormatting sqref="P35">
    <cfRule type="cellIs" dxfId="468" priority="113" operator="lessThan">
      <formula>3</formula>
    </cfRule>
    <cfRule type="cellIs" dxfId="467" priority="114" operator="greaterThan">
      <formula>2</formula>
    </cfRule>
  </conditionalFormatting>
  <conditionalFormatting sqref="O36:O37">
    <cfRule type="cellIs" dxfId="466" priority="111" operator="lessThan">
      <formula>2</formula>
    </cfRule>
    <cfRule type="cellIs" dxfId="465" priority="112" operator="equal">
      <formula>2</formula>
    </cfRule>
  </conditionalFormatting>
  <conditionalFormatting sqref="P36:P37">
    <cfRule type="cellIs" dxfId="464" priority="109" operator="lessThan">
      <formula>3</formula>
    </cfRule>
    <cfRule type="cellIs" dxfId="463" priority="110" operator="greaterThan">
      <formula>2</formula>
    </cfRule>
  </conditionalFormatting>
  <conditionalFormatting sqref="R26">
    <cfRule type="cellIs" dxfId="462" priority="107" operator="lessThan">
      <formula>2</formula>
    </cfRule>
    <cfRule type="cellIs" dxfId="461" priority="108" operator="equal">
      <formula>2</formula>
    </cfRule>
  </conditionalFormatting>
  <conditionalFormatting sqref="S26">
    <cfRule type="cellIs" dxfId="460" priority="105" operator="lessThan">
      <formula>3</formula>
    </cfRule>
    <cfRule type="cellIs" dxfId="459" priority="106" operator="greaterThan">
      <formula>2</formula>
    </cfRule>
  </conditionalFormatting>
  <conditionalFormatting sqref="R27">
    <cfRule type="cellIs" dxfId="458" priority="103" operator="lessThan">
      <formula>2</formula>
    </cfRule>
    <cfRule type="cellIs" dxfId="457" priority="104" operator="equal">
      <formula>2</formula>
    </cfRule>
  </conditionalFormatting>
  <conditionalFormatting sqref="S27">
    <cfRule type="cellIs" dxfId="456" priority="101" operator="lessThan">
      <formula>3</formula>
    </cfRule>
    <cfRule type="cellIs" dxfId="455" priority="102" operator="greaterThan">
      <formula>2</formula>
    </cfRule>
  </conditionalFormatting>
  <conditionalFormatting sqref="R28">
    <cfRule type="cellIs" dxfId="454" priority="99" operator="lessThan">
      <formula>2</formula>
    </cfRule>
    <cfRule type="cellIs" dxfId="453" priority="100" operator="equal">
      <formula>2</formula>
    </cfRule>
  </conditionalFormatting>
  <conditionalFormatting sqref="S28">
    <cfRule type="cellIs" dxfId="452" priority="97" operator="lessThan">
      <formula>3</formula>
    </cfRule>
    <cfRule type="cellIs" dxfId="451" priority="98" operator="greaterThan">
      <formula>2</formula>
    </cfRule>
  </conditionalFormatting>
  <conditionalFormatting sqref="R29:R30">
    <cfRule type="cellIs" dxfId="450" priority="95" operator="lessThan">
      <formula>2</formula>
    </cfRule>
    <cfRule type="cellIs" dxfId="449" priority="96" operator="equal">
      <formula>2</formula>
    </cfRule>
  </conditionalFormatting>
  <conditionalFormatting sqref="S29:S30">
    <cfRule type="cellIs" dxfId="448" priority="93" operator="lessThan">
      <formula>3</formula>
    </cfRule>
    <cfRule type="cellIs" dxfId="447" priority="94" operator="greaterThan">
      <formula>2</formula>
    </cfRule>
  </conditionalFormatting>
  <conditionalFormatting sqref="R31">
    <cfRule type="cellIs" dxfId="446" priority="91" operator="lessThan">
      <formula>2</formula>
    </cfRule>
    <cfRule type="cellIs" dxfId="445" priority="92" operator="equal">
      <formula>2</formula>
    </cfRule>
  </conditionalFormatting>
  <conditionalFormatting sqref="S31">
    <cfRule type="cellIs" dxfId="444" priority="89" operator="lessThan">
      <formula>3</formula>
    </cfRule>
    <cfRule type="cellIs" dxfId="443" priority="90" operator="greaterThan">
      <formula>2</formula>
    </cfRule>
  </conditionalFormatting>
  <conditionalFormatting sqref="R32:R33">
    <cfRule type="cellIs" dxfId="442" priority="87" operator="lessThan">
      <formula>2</formula>
    </cfRule>
    <cfRule type="cellIs" dxfId="441" priority="88" operator="equal">
      <formula>2</formula>
    </cfRule>
  </conditionalFormatting>
  <conditionalFormatting sqref="S32:S33">
    <cfRule type="cellIs" dxfId="440" priority="85" operator="lessThan">
      <formula>3</formula>
    </cfRule>
    <cfRule type="cellIs" dxfId="439" priority="86" operator="greaterThan">
      <formula>2</formula>
    </cfRule>
  </conditionalFormatting>
  <conditionalFormatting sqref="R34">
    <cfRule type="cellIs" dxfId="438" priority="83" operator="lessThan">
      <formula>2</formula>
    </cfRule>
    <cfRule type="cellIs" dxfId="437" priority="84" operator="equal">
      <formula>2</formula>
    </cfRule>
  </conditionalFormatting>
  <conditionalFormatting sqref="S34">
    <cfRule type="cellIs" dxfId="436" priority="81" operator="lessThan">
      <formula>3</formula>
    </cfRule>
    <cfRule type="cellIs" dxfId="435" priority="82" operator="greaterThan">
      <formula>2</formula>
    </cfRule>
  </conditionalFormatting>
  <conditionalFormatting sqref="R37">
    <cfRule type="cellIs" dxfId="434" priority="79" operator="lessThan">
      <formula>2</formula>
    </cfRule>
    <cfRule type="cellIs" dxfId="433" priority="80" operator="equal">
      <formula>2</formula>
    </cfRule>
  </conditionalFormatting>
  <conditionalFormatting sqref="S37">
    <cfRule type="cellIs" dxfId="432" priority="77" operator="lessThan">
      <formula>3</formula>
    </cfRule>
    <cfRule type="cellIs" dxfId="431" priority="78" operator="greaterThan">
      <formula>2</formula>
    </cfRule>
  </conditionalFormatting>
  <conditionalFormatting sqref="R38">
    <cfRule type="cellIs" dxfId="430" priority="75" operator="lessThan">
      <formula>2</formula>
    </cfRule>
    <cfRule type="cellIs" dxfId="429" priority="76" operator="equal">
      <formula>2</formula>
    </cfRule>
  </conditionalFormatting>
  <conditionalFormatting sqref="S38">
    <cfRule type="cellIs" dxfId="428" priority="73" operator="lessThan">
      <formula>3</formula>
    </cfRule>
    <cfRule type="cellIs" dxfId="427" priority="74" operator="greaterThan">
      <formula>2</formula>
    </cfRule>
  </conditionalFormatting>
  <conditionalFormatting sqref="U25">
    <cfRule type="cellIs" dxfId="426" priority="71" operator="lessThan">
      <formula>2</formula>
    </cfRule>
    <cfRule type="cellIs" dxfId="425" priority="72" operator="equal">
      <formula>2</formula>
    </cfRule>
  </conditionalFormatting>
  <conditionalFormatting sqref="V25">
    <cfRule type="cellIs" dxfId="424" priority="69" operator="lessThan">
      <formula>3</formula>
    </cfRule>
    <cfRule type="cellIs" dxfId="423" priority="70" operator="greaterThan">
      <formula>2</formula>
    </cfRule>
  </conditionalFormatting>
  <conditionalFormatting sqref="U26">
    <cfRule type="cellIs" dxfId="422" priority="67" operator="lessThan">
      <formula>2</formula>
    </cfRule>
    <cfRule type="cellIs" dxfId="421" priority="68" operator="equal">
      <formula>2</formula>
    </cfRule>
  </conditionalFormatting>
  <conditionalFormatting sqref="V26">
    <cfRule type="cellIs" dxfId="420" priority="65" operator="lessThan">
      <formula>3</formula>
    </cfRule>
    <cfRule type="cellIs" dxfId="419" priority="66" operator="greaterThan">
      <formula>2</formula>
    </cfRule>
  </conditionalFormatting>
  <conditionalFormatting sqref="U27">
    <cfRule type="cellIs" dxfId="418" priority="63" operator="lessThan">
      <formula>2</formula>
    </cfRule>
    <cfRule type="cellIs" dxfId="417" priority="64" operator="equal">
      <formula>2</formula>
    </cfRule>
  </conditionalFormatting>
  <conditionalFormatting sqref="V27">
    <cfRule type="cellIs" dxfId="416" priority="61" operator="lessThan">
      <formula>3</formula>
    </cfRule>
    <cfRule type="cellIs" dxfId="415" priority="62" operator="greaterThan">
      <formula>2</formula>
    </cfRule>
  </conditionalFormatting>
  <conditionalFormatting sqref="U28:U29">
    <cfRule type="cellIs" dxfId="414" priority="59" operator="lessThan">
      <formula>2</formula>
    </cfRule>
    <cfRule type="cellIs" dxfId="413" priority="60" operator="equal">
      <formula>2</formula>
    </cfRule>
  </conditionalFormatting>
  <conditionalFormatting sqref="V28:V29">
    <cfRule type="cellIs" dxfId="412" priority="57" operator="lessThan">
      <formula>3</formula>
    </cfRule>
    <cfRule type="cellIs" dxfId="411" priority="58" operator="greaterThan">
      <formula>2</formula>
    </cfRule>
  </conditionalFormatting>
  <conditionalFormatting sqref="U30">
    <cfRule type="cellIs" dxfId="410" priority="55" operator="lessThan">
      <formula>2</formula>
    </cfRule>
    <cfRule type="cellIs" dxfId="409" priority="56" operator="equal">
      <formula>2</formula>
    </cfRule>
  </conditionalFormatting>
  <conditionalFormatting sqref="V30">
    <cfRule type="cellIs" dxfId="408" priority="53" operator="lessThan">
      <formula>3</formula>
    </cfRule>
    <cfRule type="cellIs" dxfId="407" priority="54" operator="greaterThan">
      <formula>2</formula>
    </cfRule>
  </conditionalFormatting>
  <conditionalFormatting sqref="U31:U32">
    <cfRule type="cellIs" dxfId="406" priority="51" operator="lessThan">
      <formula>2</formula>
    </cfRule>
    <cfRule type="cellIs" dxfId="405" priority="52" operator="equal">
      <formula>2</formula>
    </cfRule>
  </conditionalFormatting>
  <conditionalFormatting sqref="V31:V32">
    <cfRule type="cellIs" dxfId="404" priority="49" operator="lessThan">
      <formula>3</formula>
    </cfRule>
    <cfRule type="cellIs" dxfId="403" priority="50" operator="greaterThan">
      <formula>2</formula>
    </cfRule>
  </conditionalFormatting>
  <conditionalFormatting sqref="U33:U34">
    <cfRule type="cellIs" dxfId="402" priority="47" operator="lessThan">
      <formula>2</formula>
    </cfRule>
    <cfRule type="cellIs" dxfId="401" priority="48" operator="equal">
      <formula>2</formula>
    </cfRule>
  </conditionalFormatting>
  <conditionalFormatting sqref="V33:V34">
    <cfRule type="cellIs" dxfId="400" priority="45" operator="lessThan">
      <formula>3</formula>
    </cfRule>
    <cfRule type="cellIs" dxfId="399" priority="46" operator="greaterThan">
      <formula>2</formula>
    </cfRule>
  </conditionalFormatting>
  <conditionalFormatting sqref="U35">
    <cfRule type="cellIs" dxfId="398" priority="43" operator="lessThan">
      <formula>2</formula>
    </cfRule>
    <cfRule type="cellIs" dxfId="397" priority="44" operator="equal">
      <formula>2</formula>
    </cfRule>
  </conditionalFormatting>
  <conditionalFormatting sqref="V35">
    <cfRule type="cellIs" dxfId="396" priority="41" operator="lessThan">
      <formula>3</formula>
    </cfRule>
    <cfRule type="cellIs" dxfId="395" priority="42" operator="greaterThan">
      <formula>2</formula>
    </cfRule>
  </conditionalFormatting>
  <conditionalFormatting sqref="U36:U37">
    <cfRule type="cellIs" dxfId="394" priority="39" operator="lessThan">
      <formula>2</formula>
    </cfRule>
    <cfRule type="cellIs" dxfId="393" priority="40" operator="equal">
      <formula>2</formula>
    </cfRule>
  </conditionalFormatting>
  <conditionalFormatting sqref="V36:V37">
    <cfRule type="cellIs" dxfId="392" priority="37" operator="lessThan">
      <formula>3</formula>
    </cfRule>
    <cfRule type="cellIs" dxfId="391" priority="38" operator="greaterThan">
      <formula>2</formula>
    </cfRule>
  </conditionalFormatting>
  <conditionalFormatting sqref="X25:X26">
    <cfRule type="cellIs" dxfId="390" priority="35" operator="lessThan">
      <formula>2</formula>
    </cfRule>
    <cfRule type="cellIs" dxfId="389" priority="36" operator="equal">
      <formula>2</formula>
    </cfRule>
  </conditionalFormatting>
  <conditionalFormatting sqref="Y25:Y26">
    <cfRule type="cellIs" dxfId="388" priority="33" operator="lessThan">
      <formula>3</formula>
    </cfRule>
    <cfRule type="cellIs" dxfId="387" priority="34" operator="greaterThan">
      <formula>2</formula>
    </cfRule>
  </conditionalFormatting>
  <conditionalFormatting sqref="X27:X28">
    <cfRule type="cellIs" dxfId="386" priority="31" operator="lessThan">
      <formula>2</formula>
    </cfRule>
    <cfRule type="cellIs" dxfId="385" priority="32" operator="equal">
      <formula>2</formula>
    </cfRule>
  </conditionalFormatting>
  <conditionalFormatting sqref="Y27:Y28">
    <cfRule type="cellIs" dxfId="384" priority="29" operator="lessThan">
      <formula>3</formula>
    </cfRule>
    <cfRule type="cellIs" dxfId="383" priority="30" operator="greaterThan">
      <formula>2</formula>
    </cfRule>
  </conditionalFormatting>
  <conditionalFormatting sqref="X29">
    <cfRule type="cellIs" dxfId="382" priority="27" operator="lessThan">
      <formula>2</formula>
    </cfRule>
    <cfRule type="cellIs" dxfId="381" priority="28" operator="equal">
      <formula>2</formula>
    </cfRule>
  </conditionalFormatting>
  <conditionalFormatting sqref="Y29">
    <cfRule type="cellIs" dxfId="380" priority="25" operator="lessThan">
      <formula>3</formula>
    </cfRule>
    <cfRule type="cellIs" dxfId="379" priority="26" operator="greaterThan">
      <formula>2</formula>
    </cfRule>
  </conditionalFormatting>
  <conditionalFormatting sqref="X30">
    <cfRule type="cellIs" dxfId="378" priority="23" operator="lessThan">
      <formula>2</formula>
    </cfRule>
    <cfRule type="cellIs" dxfId="377" priority="24" operator="equal">
      <formula>2</formula>
    </cfRule>
  </conditionalFormatting>
  <conditionalFormatting sqref="Y30">
    <cfRule type="cellIs" dxfId="376" priority="21" operator="lessThan">
      <formula>3</formula>
    </cfRule>
    <cfRule type="cellIs" dxfId="375" priority="22" operator="greaterThan">
      <formula>2</formula>
    </cfRule>
  </conditionalFormatting>
  <conditionalFormatting sqref="X31">
    <cfRule type="cellIs" dxfId="374" priority="19" operator="lessThan">
      <formula>2</formula>
    </cfRule>
    <cfRule type="cellIs" dxfId="373" priority="20" operator="equal">
      <formula>2</formula>
    </cfRule>
  </conditionalFormatting>
  <conditionalFormatting sqref="Y31">
    <cfRule type="cellIs" dxfId="372" priority="17" operator="lessThan">
      <formula>3</formula>
    </cfRule>
    <cfRule type="cellIs" dxfId="371" priority="18" operator="greaterThan">
      <formula>2</formula>
    </cfRule>
  </conditionalFormatting>
  <conditionalFormatting sqref="X32:X33">
    <cfRule type="cellIs" dxfId="370" priority="15" operator="lessThan">
      <formula>2</formula>
    </cfRule>
    <cfRule type="cellIs" dxfId="369" priority="16" operator="equal">
      <formula>2</formula>
    </cfRule>
  </conditionalFormatting>
  <conditionalFormatting sqref="Y32:Y33">
    <cfRule type="cellIs" dxfId="368" priority="13" operator="lessThan">
      <formula>3</formula>
    </cfRule>
    <cfRule type="cellIs" dxfId="367" priority="14" operator="greaterThan">
      <formula>2</formula>
    </cfRule>
  </conditionalFormatting>
  <conditionalFormatting sqref="X34">
    <cfRule type="cellIs" dxfId="366" priority="11" operator="lessThan">
      <formula>2</formula>
    </cfRule>
    <cfRule type="cellIs" dxfId="365" priority="12" operator="equal">
      <formula>2</formula>
    </cfRule>
  </conditionalFormatting>
  <conditionalFormatting sqref="Y34">
    <cfRule type="cellIs" dxfId="364" priority="9" operator="lessThan">
      <formula>3</formula>
    </cfRule>
    <cfRule type="cellIs" dxfId="363" priority="10" operator="greaterThan">
      <formula>2</formula>
    </cfRule>
  </conditionalFormatting>
  <conditionalFormatting sqref="X35:X36">
    <cfRule type="cellIs" dxfId="362" priority="7" operator="lessThan">
      <formula>2</formula>
    </cfRule>
    <cfRule type="cellIs" dxfId="361" priority="8" operator="equal">
      <formula>2</formula>
    </cfRule>
  </conditionalFormatting>
  <conditionalFormatting sqref="Y35:Y36">
    <cfRule type="cellIs" dxfId="360" priority="5" operator="lessThan">
      <formula>3</formula>
    </cfRule>
    <cfRule type="cellIs" dxfId="359" priority="6" operator="greaterThan">
      <formula>2</formula>
    </cfRule>
  </conditionalFormatting>
  <conditionalFormatting sqref="X37:X38">
    <cfRule type="cellIs" dxfId="358" priority="3" operator="lessThan">
      <formula>2</formula>
    </cfRule>
    <cfRule type="cellIs" dxfId="357" priority="4" operator="equal">
      <formula>2</formula>
    </cfRule>
  </conditionalFormatting>
  <conditionalFormatting sqref="Y37:Y38">
    <cfRule type="cellIs" dxfId="356" priority="1" operator="lessThan">
      <formula>3</formula>
    </cfRule>
    <cfRule type="cellIs" dxfId="355" priority="2" operator="greaterThan">
      <formula>2</formula>
    </cfRule>
  </conditionalFormatting>
  <pageMargins left="0.23622047244094491" right="0.23622047244094491" top="0.35433070866141736" bottom="0.35433070866141736" header="0.31496062992125984" footer="0.31496062992125984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K54"/>
  <sheetViews>
    <sheetView workbookViewId="0">
      <selection activeCell="A38" sqref="A38:B38"/>
    </sheetView>
  </sheetViews>
  <sheetFormatPr defaultColWidth="11.44140625" defaultRowHeight="13.2" x14ac:dyDescent="0.25"/>
  <cols>
    <col min="1" max="1" width="4.5546875" style="152" customWidth="1"/>
    <col min="2" max="2" width="23.109375" style="11" customWidth="1"/>
    <col min="3" max="9" width="8.6640625" style="11" customWidth="1"/>
    <col min="10" max="10" width="9.6640625" style="11" customWidth="1"/>
    <col min="11" max="11" width="18.6640625" style="11" customWidth="1"/>
    <col min="12" max="16384" width="11.44140625" style="11"/>
  </cols>
  <sheetData>
    <row r="1" spans="1:11" s="150" customFormat="1" ht="11.25" customHeight="1" thickBot="1" x14ac:dyDescent="0.3">
      <c r="A1" s="273" t="s">
        <v>60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33.75" customHeight="1" x14ac:dyDescent="0.3">
      <c r="A2" s="154" t="s">
        <v>0</v>
      </c>
      <c r="B2" s="155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20</v>
      </c>
      <c r="I2" s="99" t="s">
        <v>21</v>
      </c>
      <c r="J2" s="100" t="s">
        <v>8</v>
      </c>
      <c r="K2" s="151" t="s">
        <v>63</v>
      </c>
    </row>
    <row r="3" spans="1:11" ht="11.25" customHeight="1" x14ac:dyDescent="0.25">
      <c r="A3" s="75">
        <v>1</v>
      </c>
      <c r="B3" s="123">
        <f>'инд. оценки 1 кл.'!B5</f>
        <v>0</v>
      </c>
      <c r="C3" s="156" t="str">
        <f>IF($B3=0," ",IF('инд. оценки 1 кл.'!D5&gt;2,IF('инд. оценки 1 кл.'!C5=2,1,3),IF('инд. оценки 1 кл.'!C5=2,2,4)))</f>
        <v xml:space="preserve"> </v>
      </c>
      <c r="D3" s="156" t="str">
        <f>IF($B3=0," ",IF('инд. оценки 1 кл.'!G5&gt;2,IF('инд. оценки 1 кл.'!F5=2,1,3),IF('инд. оценки 1 кл.'!F5=2,2,4)))</f>
        <v xml:space="preserve"> </v>
      </c>
      <c r="E3" s="156" t="str">
        <f>IF($B3=0," ",IF('инд. оценки 1 кл.'!J5&gt;2,IF('инд. оценки 1 кл.'!I5=2,1,3),IF('инд. оценки 1 кл.'!I5=2,2,4)))</f>
        <v xml:space="preserve"> </v>
      </c>
      <c r="F3" s="156" t="str">
        <f>IF($B3=0," ",IF('инд. оценки 1 кл.'!M5&gt;2,IF('инд. оценки 1 кл.'!L5=2,1,3),IF('инд. оценки 1 кл.'!L5=2,2,4)))</f>
        <v xml:space="preserve"> </v>
      </c>
      <c r="G3" s="156" t="str">
        <f>IF($B3=0," ",IF('инд. оценки 1 кл.'!P5&gt;2,IF('инд. оценки 1 кл.'!O5=2,1,3),IF('инд. оценки 1 кл.'!O5=2,2,4)))</f>
        <v xml:space="preserve"> </v>
      </c>
      <c r="H3" s="156" t="str">
        <f>IF($B3=0," ",IF('инд. оценки 1 кл.'!S5&gt;2,IF('инд. оценки 1 кл.'!R5=2,1,3),IF('инд. оценки 1 кл.'!R5=2,2,4)))</f>
        <v xml:space="preserve"> </v>
      </c>
      <c r="I3" s="156" t="str">
        <f>IF($B3=0," ",IF('инд. оценки 1 кл.'!V5&gt;2,IF('инд. оценки 1 кл.'!U5=2,1,3),IF('инд. оценки 1 кл.'!U5=2,2,4)))</f>
        <v xml:space="preserve"> </v>
      </c>
      <c r="J3" s="157" t="str">
        <f>IF($B3=0," ",IF('инд. оценки 1 кл.'!Y5&gt;2,IF('инд. оценки 1 кл.'!X5=2,1,3),IF('инд. оценки 1 кл.'!X5=2,2,4)))</f>
        <v xml:space="preserve"> </v>
      </c>
      <c r="K3" s="124" t="e">
        <f>MODE(C3:J3)</f>
        <v>#N/A</v>
      </c>
    </row>
    <row r="4" spans="1:11" ht="11.25" customHeight="1" x14ac:dyDescent="0.25">
      <c r="A4" s="75">
        <v>2</v>
      </c>
      <c r="B4" s="123">
        <f>'инд. оценки 1 кл.'!B6</f>
        <v>0</v>
      </c>
      <c r="C4" s="156" t="str">
        <f>IF($B4=0," ",IF('инд. оценки 1 кл.'!D6&gt;2,IF('инд. оценки 1 кл.'!C6=2,1,3),IF('инд. оценки 1 кл.'!C6=2,2,4)))</f>
        <v xml:space="preserve"> </v>
      </c>
      <c r="D4" s="156" t="str">
        <f>IF($B4=0," ",IF('инд. оценки 1 кл.'!G6&gt;2,IF('инд. оценки 1 кл.'!F6=2,1,3),IF('инд. оценки 1 кл.'!F6=2,2,4)))</f>
        <v xml:space="preserve"> </v>
      </c>
      <c r="E4" s="156" t="str">
        <f>IF($B4=0," ",IF('инд. оценки 1 кл.'!J6&gt;2,IF('инд. оценки 1 кл.'!I6=2,1,3),IF('инд. оценки 1 кл.'!I6=2,2,4)))</f>
        <v xml:space="preserve"> </v>
      </c>
      <c r="F4" s="156" t="str">
        <f>IF($B4=0," ",IF('инд. оценки 1 кл.'!M6&gt;2,IF('инд. оценки 1 кл.'!L6=2,1,3),IF('инд. оценки 1 кл.'!L6=2,2,4)))</f>
        <v xml:space="preserve"> </v>
      </c>
      <c r="G4" s="156" t="str">
        <f>IF($B4=0," ",IF('инд. оценки 1 кл.'!P6&gt;2,IF('инд. оценки 1 кл.'!O6=2,1,3),IF('инд. оценки 1 кл.'!O6=2,2,4)))</f>
        <v xml:space="preserve"> </v>
      </c>
      <c r="H4" s="156" t="str">
        <f>IF($B4=0," ",IF('инд. оценки 1 кл.'!S6&gt;2,IF('инд. оценки 1 кл.'!R6=2,1,3),IF('инд. оценки 1 кл.'!R6=2,2,4)))</f>
        <v xml:space="preserve"> </v>
      </c>
      <c r="I4" s="156" t="str">
        <f>IF($B4=0," ",IF('инд. оценки 1 кл.'!V6&gt;2,IF('инд. оценки 1 кл.'!U6=2,1,3),IF('инд. оценки 1 кл.'!U6=2,2,4)))</f>
        <v xml:space="preserve"> </v>
      </c>
      <c r="J4" s="157" t="str">
        <f>IF($B4=0," ",IF('инд. оценки 1 кл.'!Y6&gt;2,IF('инд. оценки 1 кл.'!X6=2,1,3),IF('инд. оценки 1 кл.'!X6=2,2,4)))</f>
        <v xml:space="preserve"> </v>
      </c>
      <c r="K4" s="124" t="e">
        <f t="shared" ref="K4:K32" si="0">MODE(C4:J4)</f>
        <v>#N/A</v>
      </c>
    </row>
    <row r="5" spans="1:11" ht="11.25" customHeight="1" x14ac:dyDescent="0.25">
      <c r="A5" s="75">
        <v>3</v>
      </c>
      <c r="B5" s="123">
        <f>'инд. оценки 1 кл.'!B7</f>
        <v>0</v>
      </c>
      <c r="C5" s="156" t="str">
        <f>IF($B5=0," ",IF('инд. оценки 1 кл.'!D7&gt;2,IF('инд. оценки 1 кл.'!C7=2,1,3),IF('инд. оценки 1 кл.'!C7=2,2,4)))</f>
        <v xml:space="preserve"> </v>
      </c>
      <c r="D5" s="156" t="str">
        <f>IF($B5=0," ",IF('инд. оценки 1 кл.'!G7&gt;2,IF('инд. оценки 1 кл.'!F7=2,1,3),IF('инд. оценки 1 кл.'!F7=2,2,4)))</f>
        <v xml:space="preserve"> </v>
      </c>
      <c r="E5" s="156" t="str">
        <f>IF($B5=0," ",IF('инд. оценки 1 кл.'!J7&gt;2,IF('инд. оценки 1 кл.'!I7=2,1,3),IF('инд. оценки 1 кл.'!I7=2,2,4)))</f>
        <v xml:space="preserve"> </v>
      </c>
      <c r="F5" s="156" t="str">
        <f>IF($B5=0," ",IF('инд. оценки 1 кл.'!M7&gt;2,IF('инд. оценки 1 кл.'!L7=2,1,3),IF('инд. оценки 1 кл.'!L7=2,2,4)))</f>
        <v xml:space="preserve"> </v>
      </c>
      <c r="G5" s="156" t="str">
        <f>IF($B5=0," ",IF('инд. оценки 1 кл.'!P7&gt;2,IF('инд. оценки 1 кл.'!O7=2,1,3),IF('инд. оценки 1 кл.'!O7=2,2,4)))</f>
        <v xml:space="preserve"> </v>
      </c>
      <c r="H5" s="156" t="str">
        <f>IF($B5=0," ",IF('инд. оценки 1 кл.'!S7&gt;2,IF('инд. оценки 1 кл.'!R7=2,1,3),IF('инд. оценки 1 кл.'!R7=2,2,4)))</f>
        <v xml:space="preserve"> </v>
      </c>
      <c r="I5" s="156" t="str">
        <f>IF($B5=0," ",IF('инд. оценки 1 кл.'!V7&gt;2,IF('инд. оценки 1 кл.'!U7=2,1,3),IF('инд. оценки 1 кл.'!U7=2,2,4)))</f>
        <v xml:space="preserve"> </v>
      </c>
      <c r="J5" s="157" t="str">
        <f>IF($B5=0," ",IF('инд. оценки 1 кл.'!Y7&gt;2,IF('инд. оценки 1 кл.'!X7=2,1,3),IF('инд. оценки 1 кл.'!X7=2,2,4)))</f>
        <v xml:space="preserve"> </v>
      </c>
      <c r="K5" s="124" t="e">
        <f t="shared" si="0"/>
        <v>#N/A</v>
      </c>
    </row>
    <row r="6" spans="1:11" ht="11.25" customHeight="1" x14ac:dyDescent="0.25">
      <c r="A6" s="75">
        <v>4</v>
      </c>
      <c r="B6" s="123">
        <f>'инд. оценки 1 кл.'!B8</f>
        <v>0</v>
      </c>
      <c r="C6" s="156" t="str">
        <f>IF($B6=0," ",IF('инд. оценки 1 кл.'!D8&gt;2,IF('инд. оценки 1 кл.'!C8=2,1,3),IF('инд. оценки 1 кл.'!C8=2,2,4)))</f>
        <v xml:space="preserve"> </v>
      </c>
      <c r="D6" s="156" t="str">
        <f>IF($B6=0," ",IF('инд. оценки 1 кл.'!G8&gt;2,IF('инд. оценки 1 кл.'!F8=2,1,3),IF('инд. оценки 1 кл.'!F8=2,2,4)))</f>
        <v xml:space="preserve"> </v>
      </c>
      <c r="E6" s="156" t="str">
        <f>IF($B6=0," ",IF('инд. оценки 1 кл.'!J8&gt;2,IF('инд. оценки 1 кл.'!I8=2,1,3),IF('инд. оценки 1 кл.'!I8=2,2,4)))</f>
        <v xml:space="preserve"> </v>
      </c>
      <c r="F6" s="156" t="str">
        <f>IF($B6=0," ",IF('инд. оценки 1 кл.'!M8&gt;2,IF('инд. оценки 1 кл.'!L8=2,1,3),IF('инд. оценки 1 кл.'!L8=2,2,4)))</f>
        <v xml:space="preserve"> </v>
      </c>
      <c r="G6" s="156" t="str">
        <f>IF($B6=0," ",IF('инд. оценки 1 кл.'!P8&gt;2,IF('инд. оценки 1 кл.'!O8=2,1,3),IF('инд. оценки 1 кл.'!O8=2,2,4)))</f>
        <v xml:space="preserve"> </v>
      </c>
      <c r="H6" s="156" t="str">
        <f>IF($B6=0," ",IF('инд. оценки 1 кл.'!S8&gt;2,IF('инд. оценки 1 кл.'!R8=2,1,3),IF('инд. оценки 1 кл.'!R8=2,2,4)))</f>
        <v xml:space="preserve"> </v>
      </c>
      <c r="I6" s="156" t="str">
        <f>IF($B6=0," ",IF('инд. оценки 1 кл.'!V8&gt;2,IF('инд. оценки 1 кл.'!U8=2,1,3),IF('инд. оценки 1 кл.'!U8=2,2,4)))</f>
        <v xml:space="preserve"> </v>
      </c>
      <c r="J6" s="157" t="str">
        <f>IF($B6=0," ",IF('инд. оценки 1 кл.'!Y8&gt;2,IF('инд. оценки 1 кл.'!X8=2,1,3),IF('инд. оценки 1 кл.'!X8=2,2,4)))</f>
        <v xml:space="preserve"> </v>
      </c>
      <c r="K6" s="124" t="e">
        <f t="shared" si="0"/>
        <v>#N/A</v>
      </c>
    </row>
    <row r="7" spans="1:11" ht="11.25" customHeight="1" x14ac:dyDescent="0.25">
      <c r="A7" s="75">
        <v>5</v>
      </c>
      <c r="B7" s="123">
        <f>'инд. оценки 1 кл.'!B9</f>
        <v>0</v>
      </c>
      <c r="C7" s="156" t="str">
        <f>IF($B7=0," ",IF('инд. оценки 1 кл.'!D9&gt;2,IF('инд. оценки 1 кл.'!C9=2,1,3),IF('инд. оценки 1 кл.'!C9=2,2,4)))</f>
        <v xml:space="preserve"> </v>
      </c>
      <c r="D7" s="156" t="str">
        <f>IF($B7=0," ",IF('инд. оценки 1 кл.'!G9&gt;2,IF('инд. оценки 1 кл.'!F9=2,1,3),IF('инд. оценки 1 кл.'!F9=2,2,4)))</f>
        <v xml:space="preserve"> </v>
      </c>
      <c r="E7" s="156" t="str">
        <f>IF($B7=0," ",IF('инд. оценки 1 кл.'!J9&gt;2,IF('инд. оценки 1 кл.'!I9=2,1,3),IF('инд. оценки 1 кл.'!I9=2,2,4)))</f>
        <v xml:space="preserve"> </v>
      </c>
      <c r="F7" s="156" t="str">
        <f>IF($B7=0," ",IF('инд. оценки 1 кл.'!M9&gt;2,IF('инд. оценки 1 кл.'!L9=2,1,3),IF('инд. оценки 1 кл.'!L9=2,2,4)))</f>
        <v xml:space="preserve"> </v>
      </c>
      <c r="G7" s="156" t="str">
        <f>IF($B7=0," ",IF('инд. оценки 1 кл.'!P9&gt;2,IF('инд. оценки 1 кл.'!O9=2,1,3),IF('инд. оценки 1 кл.'!O9=2,2,4)))</f>
        <v xml:space="preserve"> </v>
      </c>
      <c r="H7" s="156" t="str">
        <f>IF($B7=0," ",IF('инд. оценки 1 кл.'!S9&gt;2,IF('инд. оценки 1 кл.'!R9=2,1,3),IF('инд. оценки 1 кл.'!R9=2,2,4)))</f>
        <v xml:space="preserve"> </v>
      </c>
      <c r="I7" s="156" t="str">
        <f>IF($B7=0," ",IF('инд. оценки 1 кл.'!V9&gt;2,IF('инд. оценки 1 кл.'!U9=2,1,3),IF('инд. оценки 1 кл.'!U9=2,2,4)))</f>
        <v xml:space="preserve"> </v>
      </c>
      <c r="J7" s="157" t="str">
        <f>IF($B7=0," ",IF('инд. оценки 1 кл.'!Y9&gt;2,IF('инд. оценки 1 кл.'!X9=2,1,3),IF('инд. оценки 1 кл.'!X9=2,2,4)))</f>
        <v xml:space="preserve"> </v>
      </c>
      <c r="K7" s="124" t="e">
        <f t="shared" si="0"/>
        <v>#N/A</v>
      </c>
    </row>
    <row r="8" spans="1:11" ht="11.25" customHeight="1" x14ac:dyDescent="0.25">
      <c r="A8" s="75">
        <v>6</v>
      </c>
      <c r="B8" s="123">
        <f>'инд. оценки 1 кл.'!B10</f>
        <v>0</v>
      </c>
      <c r="C8" s="156" t="str">
        <f>IF($B8=0," ",IF('инд. оценки 1 кл.'!D10&gt;2,IF('инд. оценки 1 кл.'!C10=2,1,3),IF('инд. оценки 1 кл.'!C10=2,2,4)))</f>
        <v xml:space="preserve"> </v>
      </c>
      <c r="D8" s="156" t="str">
        <f>IF($B8=0," ",IF('инд. оценки 1 кл.'!G10&gt;2,IF('инд. оценки 1 кл.'!F10=2,1,3),IF('инд. оценки 1 кл.'!F10=2,2,4)))</f>
        <v xml:space="preserve"> </v>
      </c>
      <c r="E8" s="156" t="str">
        <f>IF($B8=0," ",IF('инд. оценки 1 кл.'!J10&gt;2,IF('инд. оценки 1 кл.'!I10=2,1,3),IF('инд. оценки 1 кл.'!I10=2,2,4)))</f>
        <v xml:space="preserve"> </v>
      </c>
      <c r="F8" s="156" t="str">
        <f>IF($B8=0," ",IF('инд. оценки 1 кл.'!M10&gt;2,IF('инд. оценки 1 кл.'!L10=2,1,3),IF('инд. оценки 1 кл.'!L10=2,2,4)))</f>
        <v xml:space="preserve"> </v>
      </c>
      <c r="G8" s="156" t="str">
        <f>IF($B8=0," ",IF('инд. оценки 1 кл.'!P10&gt;2,IF('инд. оценки 1 кл.'!O10=2,1,3),IF('инд. оценки 1 кл.'!O10=2,2,4)))</f>
        <v xml:space="preserve"> </v>
      </c>
      <c r="H8" s="156" t="str">
        <f>IF($B8=0," ",IF('инд. оценки 1 кл.'!S10&gt;2,IF('инд. оценки 1 кл.'!R10=2,1,3),IF('инд. оценки 1 кл.'!R10=2,2,4)))</f>
        <v xml:space="preserve"> </v>
      </c>
      <c r="I8" s="156" t="str">
        <f>IF($B8=0," ",IF('инд. оценки 1 кл.'!V10&gt;2,IF('инд. оценки 1 кл.'!U10=2,1,3),IF('инд. оценки 1 кл.'!U10=2,2,4)))</f>
        <v xml:space="preserve"> </v>
      </c>
      <c r="J8" s="157" t="str">
        <f>IF($B8=0," ",IF('инд. оценки 1 кл.'!Y10&gt;2,IF('инд. оценки 1 кл.'!X10=2,1,3),IF('инд. оценки 1 кл.'!X10=2,2,4)))</f>
        <v xml:space="preserve"> </v>
      </c>
      <c r="K8" s="124" t="e">
        <f t="shared" si="0"/>
        <v>#N/A</v>
      </c>
    </row>
    <row r="9" spans="1:11" ht="11.25" customHeight="1" x14ac:dyDescent="0.25">
      <c r="A9" s="75">
        <v>7</v>
      </c>
      <c r="B9" s="123">
        <f>'инд. оценки 1 кл.'!B11</f>
        <v>0</v>
      </c>
      <c r="C9" s="156" t="str">
        <f>IF($B9=0," ",IF('инд. оценки 1 кл.'!D11&gt;2,IF('инд. оценки 1 кл.'!C11=2,1,3),IF('инд. оценки 1 кл.'!C11=2,2,4)))</f>
        <v xml:space="preserve"> </v>
      </c>
      <c r="D9" s="156" t="str">
        <f>IF($B9=0," ",IF('инд. оценки 1 кл.'!G11&gt;2,IF('инд. оценки 1 кл.'!F11=2,1,3),IF('инд. оценки 1 кл.'!F11=2,2,4)))</f>
        <v xml:space="preserve"> </v>
      </c>
      <c r="E9" s="156" t="str">
        <f>IF($B9=0," ",IF('инд. оценки 1 кл.'!J11&gt;2,IF('инд. оценки 1 кл.'!I11=2,1,3),IF('инд. оценки 1 кл.'!I11=2,2,4)))</f>
        <v xml:space="preserve"> </v>
      </c>
      <c r="F9" s="156" t="str">
        <f>IF($B9=0," ",IF('инд. оценки 1 кл.'!M11&gt;2,IF('инд. оценки 1 кл.'!L11=2,1,3),IF('инд. оценки 1 кл.'!L11=2,2,4)))</f>
        <v xml:space="preserve"> </v>
      </c>
      <c r="G9" s="156" t="str">
        <f>IF($B9=0," ",IF('инд. оценки 1 кл.'!P11&gt;2,IF('инд. оценки 1 кл.'!O11=2,1,3),IF('инд. оценки 1 кл.'!O11=2,2,4)))</f>
        <v xml:space="preserve"> </v>
      </c>
      <c r="H9" s="156" t="str">
        <f>IF($B9=0," ",IF('инд. оценки 1 кл.'!S11&gt;2,IF('инд. оценки 1 кл.'!R11=2,1,3),IF('инд. оценки 1 кл.'!R11=2,2,4)))</f>
        <v xml:space="preserve"> </v>
      </c>
      <c r="I9" s="156" t="str">
        <f>IF($B9=0," ",IF('инд. оценки 1 кл.'!V11&gt;2,IF('инд. оценки 1 кл.'!U11=2,1,3),IF('инд. оценки 1 кл.'!U11=2,2,4)))</f>
        <v xml:space="preserve"> </v>
      </c>
      <c r="J9" s="157" t="str">
        <f>IF($B9=0," ",IF('инд. оценки 1 кл.'!Y11&gt;2,IF('инд. оценки 1 кл.'!X11=2,1,3),IF('инд. оценки 1 кл.'!X11=2,2,4)))</f>
        <v xml:space="preserve"> </v>
      </c>
      <c r="K9" s="124" t="e">
        <f t="shared" si="0"/>
        <v>#N/A</v>
      </c>
    </row>
    <row r="10" spans="1:11" ht="11.25" customHeight="1" x14ac:dyDescent="0.25">
      <c r="A10" s="75">
        <v>8</v>
      </c>
      <c r="B10" s="123">
        <f>'инд. оценки 1 кл.'!B12</f>
        <v>0</v>
      </c>
      <c r="C10" s="156" t="str">
        <f>IF($B10=0," ",IF('инд. оценки 1 кл.'!D12&gt;2,IF('инд. оценки 1 кл.'!C12=2,1,3),IF('инд. оценки 1 кл.'!C12=2,2,4)))</f>
        <v xml:space="preserve"> </v>
      </c>
      <c r="D10" s="156" t="str">
        <f>IF($B10=0," ",IF('инд. оценки 1 кл.'!G12&gt;2,IF('инд. оценки 1 кл.'!F12=2,1,3),IF('инд. оценки 1 кл.'!F12=2,2,4)))</f>
        <v xml:space="preserve"> </v>
      </c>
      <c r="E10" s="156" t="str">
        <f>IF($B10=0," ",IF('инд. оценки 1 кл.'!J12&gt;2,IF('инд. оценки 1 кл.'!I12=2,1,3),IF('инд. оценки 1 кл.'!I12=2,2,4)))</f>
        <v xml:space="preserve"> </v>
      </c>
      <c r="F10" s="156" t="str">
        <f>IF($B10=0," ",IF('инд. оценки 1 кл.'!M12&gt;2,IF('инд. оценки 1 кл.'!L12=2,1,3),IF('инд. оценки 1 кл.'!L12=2,2,4)))</f>
        <v xml:space="preserve"> </v>
      </c>
      <c r="G10" s="156" t="str">
        <f>IF($B10=0," ",IF('инд. оценки 1 кл.'!P12&gt;2,IF('инд. оценки 1 кл.'!O12=2,1,3),IF('инд. оценки 1 кл.'!O12=2,2,4)))</f>
        <v xml:space="preserve"> </v>
      </c>
      <c r="H10" s="156" t="str">
        <f>IF($B10=0," ",IF('инд. оценки 1 кл.'!S12&gt;2,IF('инд. оценки 1 кл.'!R12=2,1,3),IF('инд. оценки 1 кл.'!R12=2,2,4)))</f>
        <v xml:space="preserve"> </v>
      </c>
      <c r="I10" s="156" t="str">
        <f>IF($B10=0," ",IF('инд. оценки 1 кл.'!V12&gt;2,IF('инд. оценки 1 кл.'!U12=2,1,3),IF('инд. оценки 1 кл.'!U12=2,2,4)))</f>
        <v xml:space="preserve"> </v>
      </c>
      <c r="J10" s="157" t="str">
        <f>IF($B10=0," ",IF('инд. оценки 1 кл.'!Y12&gt;2,IF('инд. оценки 1 кл.'!X12=2,1,3),IF('инд. оценки 1 кл.'!X12=2,2,4)))</f>
        <v xml:space="preserve"> </v>
      </c>
      <c r="K10" s="124" t="e">
        <f t="shared" si="0"/>
        <v>#N/A</v>
      </c>
    </row>
    <row r="11" spans="1:11" ht="11.25" customHeight="1" x14ac:dyDescent="0.25">
      <c r="A11" s="75">
        <v>9</v>
      </c>
      <c r="B11" s="123">
        <f>'инд. оценки 1 кл.'!B13</f>
        <v>0</v>
      </c>
      <c r="C11" s="156" t="str">
        <f>IF($B11=0," ",IF('инд. оценки 1 кл.'!D13&gt;2,IF('инд. оценки 1 кл.'!C13=2,1,3),IF('инд. оценки 1 кл.'!C13=2,2,4)))</f>
        <v xml:space="preserve"> </v>
      </c>
      <c r="D11" s="156" t="str">
        <f>IF($B11=0," ",IF('инд. оценки 1 кл.'!G13&gt;2,IF('инд. оценки 1 кл.'!F13=2,1,3),IF('инд. оценки 1 кл.'!F13=2,2,4)))</f>
        <v xml:space="preserve"> </v>
      </c>
      <c r="E11" s="156" t="str">
        <f>IF($B11=0," ",IF('инд. оценки 1 кл.'!J13&gt;2,IF('инд. оценки 1 кл.'!I13=2,1,3),IF('инд. оценки 1 кл.'!I13=2,2,4)))</f>
        <v xml:space="preserve"> </v>
      </c>
      <c r="F11" s="156" t="str">
        <f>IF($B11=0," ",IF('инд. оценки 1 кл.'!M13&gt;2,IF('инд. оценки 1 кл.'!L13=2,1,3),IF('инд. оценки 1 кл.'!L13=2,2,4)))</f>
        <v xml:space="preserve"> </v>
      </c>
      <c r="G11" s="156" t="str">
        <f>IF($B11=0," ",IF('инд. оценки 1 кл.'!P13&gt;2,IF('инд. оценки 1 кл.'!O13=2,1,3),IF('инд. оценки 1 кл.'!O13=2,2,4)))</f>
        <v xml:space="preserve"> </v>
      </c>
      <c r="H11" s="156" t="str">
        <f>IF($B11=0," ",IF('инд. оценки 1 кл.'!S13&gt;2,IF('инд. оценки 1 кл.'!R13=2,1,3),IF('инд. оценки 1 кл.'!R13=2,2,4)))</f>
        <v xml:space="preserve"> </v>
      </c>
      <c r="I11" s="156" t="str">
        <f>IF($B11=0," ",IF('инд. оценки 1 кл.'!V13&gt;2,IF('инд. оценки 1 кл.'!U13=2,1,3),IF('инд. оценки 1 кл.'!U13=2,2,4)))</f>
        <v xml:space="preserve"> </v>
      </c>
      <c r="J11" s="157" t="str">
        <f>IF($B11=0," ",IF('инд. оценки 1 кл.'!Y13&gt;2,IF('инд. оценки 1 кл.'!X13=2,1,3),IF('инд. оценки 1 кл.'!X13=2,2,4)))</f>
        <v xml:space="preserve"> </v>
      </c>
      <c r="K11" s="124" t="e">
        <f t="shared" si="0"/>
        <v>#N/A</v>
      </c>
    </row>
    <row r="12" spans="1:11" ht="11.25" customHeight="1" x14ac:dyDescent="0.25">
      <c r="A12" s="75">
        <v>10</v>
      </c>
      <c r="B12" s="123">
        <f>'инд. оценки 1 кл.'!B14</f>
        <v>0</v>
      </c>
      <c r="C12" s="156" t="str">
        <f>IF($B12=0," ",IF('инд. оценки 1 кл.'!D14&gt;2,IF('инд. оценки 1 кл.'!C14=2,1,3),IF('инд. оценки 1 кл.'!C14=2,2,4)))</f>
        <v xml:space="preserve"> </v>
      </c>
      <c r="D12" s="156" t="str">
        <f>IF($B12=0," ",IF('инд. оценки 1 кл.'!G14&gt;2,IF('инд. оценки 1 кл.'!F14=2,1,3),IF('инд. оценки 1 кл.'!F14=2,2,4)))</f>
        <v xml:space="preserve"> </v>
      </c>
      <c r="E12" s="156" t="str">
        <f>IF($B12=0," ",IF('инд. оценки 1 кл.'!J14&gt;2,IF('инд. оценки 1 кл.'!I14=2,1,3),IF('инд. оценки 1 кл.'!I14=2,2,4)))</f>
        <v xml:space="preserve"> </v>
      </c>
      <c r="F12" s="156" t="str">
        <f>IF($B12=0," ",IF('инд. оценки 1 кл.'!M14&gt;2,IF('инд. оценки 1 кл.'!L14=2,1,3),IF('инд. оценки 1 кл.'!L14=2,2,4)))</f>
        <v xml:space="preserve"> </v>
      </c>
      <c r="G12" s="156" t="str">
        <f>IF($B12=0," ",IF('инд. оценки 1 кл.'!P14&gt;2,IF('инд. оценки 1 кл.'!O14=2,1,3),IF('инд. оценки 1 кл.'!O14=2,2,4)))</f>
        <v xml:space="preserve"> </v>
      </c>
      <c r="H12" s="156" t="str">
        <f>IF($B12=0," ",IF('инд. оценки 1 кл.'!S14&gt;2,IF('инд. оценки 1 кл.'!R14=2,1,3),IF('инд. оценки 1 кл.'!R14=2,2,4)))</f>
        <v xml:space="preserve"> </v>
      </c>
      <c r="I12" s="156" t="str">
        <f>IF($B12=0," ",IF('инд. оценки 1 кл.'!V14&gt;2,IF('инд. оценки 1 кл.'!U14=2,1,3),IF('инд. оценки 1 кл.'!U14=2,2,4)))</f>
        <v xml:space="preserve"> </v>
      </c>
      <c r="J12" s="157" t="str">
        <f>IF($B12=0," ",IF('инд. оценки 1 кл.'!Y14&gt;2,IF('инд. оценки 1 кл.'!X14=2,1,3),IF('инд. оценки 1 кл.'!X14=2,2,4)))</f>
        <v xml:space="preserve"> </v>
      </c>
      <c r="K12" s="124" t="e">
        <f t="shared" si="0"/>
        <v>#N/A</v>
      </c>
    </row>
    <row r="13" spans="1:11" ht="11.25" customHeight="1" x14ac:dyDescent="0.25">
      <c r="A13" s="75">
        <v>11</v>
      </c>
      <c r="B13" s="123">
        <f>'инд. оценки 1 кл.'!B15</f>
        <v>0</v>
      </c>
      <c r="C13" s="156" t="str">
        <f>IF($B13=0," ",IF('инд. оценки 1 кл.'!D15&gt;2,IF('инд. оценки 1 кл.'!C15=2,1,3),IF('инд. оценки 1 кл.'!C15=2,2,4)))</f>
        <v xml:space="preserve"> </v>
      </c>
      <c r="D13" s="156" t="str">
        <f>IF($B13=0," ",IF('инд. оценки 1 кл.'!G15&gt;2,IF('инд. оценки 1 кл.'!F15=2,1,3),IF('инд. оценки 1 кл.'!F15=2,2,4)))</f>
        <v xml:space="preserve"> </v>
      </c>
      <c r="E13" s="156" t="str">
        <f>IF($B13=0," ",IF('инд. оценки 1 кл.'!J15&gt;2,IF('инд. оценки 1 кл.'!I15=2,1,3),IF('инд. оценки 1 кл.'!I15=2,2,4)))</f>
        <v xml:space="preserve"> </v>
      </c>
      <c r="F13" s="156" t="str">
        <f>IF($B13=0," ",IF('инд. оценки 1 кл.'!M15&gt;2,IF('инд. оценки 1 кл.'!L15=2,1,3),IF('инд. оценки 1 кл.'!L15=2,2,4)))</f>
        <v xml:space="preserve"> </v>
      </c>
      <c r="G13" s="156" t="str">
        <f>IF($B13=0," ",IF('инд. оценки 1 кл.'!P15&gt;2,IF('инд. оценки 1 кл.'!O15=2,1,3),IF('инд. оценки 1 кл.'!O15=2,2,4)))</f>
        <v xml:space="preserve"> </v>
      </c>
      <c r="H13" s="156" t="str">
        <f>IF($B13=0," ",IF('инд. оценки 1 кл.'!S15&gt;2,IF('инд. оценки 1 кл.'!R15=2,1,3),IF('инд. оценки 1 кл.'!R15=2,2,4)))</f>
        <v xml:space="preserve"> </v>
      </c>
      <c r="I13" s="156" t="str">
        <f>IF($B13=0," ",IF('инд. оценки 1 кл.'!V15&gt;2,IF('инд. оценки 1 кл.'!U15=2,1,3),IF('инд. оценки 1 кл.'!U15=2,2,4)))</f>
        <v xml:space="preserve"> </v>
      </c>
      <c r="J13" s="157" t="str">
        <f>IF($B13=0," ",IF('инд. оценки 1 кл.'!Y15&gt;2,IF('инд. оценки 1 кл.'!X15=2,1,3),IF('инд. оценки 1 кл.'!X15=2,2,4)))</f>
        <v xml:space="preserve"> </v>
      </c>
      <c r="K13" s="124" t="e">
        <f t="shared" si="0"/>
        <v>#N/A</v>
      </c>
    </row>
    <row r="14" spans="1:11" ht="11.25" customHeight="1" x14ac:dyDescent="0.25">
      <c r="A14" s="75">
        <v>12</v>
      </c>
      <c r="B14" s="123">
        <f>'инд. оценки 1 кл.'!B16</f>
        <v>0</v>
      </c>
      <c r="C14" s="156" t="str">
        <f>IF($B14=0," ",IF('инд. оценки 1 кл.'!D16&gt;2,IF('инд. оценки 1 кл.'!C16=2,1,3),IF('инд. оценки 1 кл.'!C16=2,2,4)))</f>
        <v xml:space="preserve"> </v>
      </c>
      <c r="D14" s="156" t="str">
        <f>IF($B14=0," ",IF('инд. оценки 1 кл.'!G16&gt;2,IF('инд. оценки 1 кл.'!F16=2,1,3),IF('инд. оценки 1 кл.'!F16=2,2,4)))</f>
        <v xml:space="preserve"> </v>
      </c>
      <c r="E14" s="156" t="str">
        <f>IF($B14=0," ",IF('инд. оценки 1 кл.'!J16&gt;2,IF('инд. оценки 1 кл.'!I16=2,1,3),IF('инд. оценки 1 кл.'!I16=2,2,4)))</f>
        <v xml:space="preserve"> </v>
      </c>
      <c r="F14" s="156" t="str">
        <f>IF($B14=0," ",IF('инд. оценки 1 кл.'!M16&gt;2,IF('инд. оценки 1 кл.'!L16=2,1,3),IF('инд. оценки 1 кл.'!L16=2,2,4)))</f>
        <v xml:space="preserve"> </v>
      </c>
      <c r="G14" s="156" t="str">
        <f>IF($B14=0," ",IF('инд. оценки 1 кл.'!P16&gt;2,IF('инд. оценки 1 кл.'!O16=2,1,3),IF('инд. оценки 1 кл.'!O16=2,2,4)))</f>
        <v xml:space="preserve"> </v>
      </c>
      <c r="H14" s="156" t="str">
        <f>IF($B14=0," ",IF('инд. оценки 1 кл.'!S16&gt;2,IF('инд. оценки 1 кл.'!R16=2,1,3),IF('инд. оценки 1 кл.'!R16=2,2,4)))</f>
        <v xml:space="preserve"> </v>
      </c>
      <c r="I14" s="156" t="str">
        <f>IF($B14=0," ",IF('инд. оценки 1 кл.'!V16&gt;2,IF('инд. оценки 1 кл.'!U16=2,1,3),IF('инд. оценки 1 кл.'!U16=2,2,4)))</f>
        <v xml:space="preserve"> </v>
      </c>
      <c r="J14" s="157" t="str">
        <f>IF($B14=0," ",IF('инд. оценки 1 кл.'!Y16&gt;2,IF('инд. оценки 1 кл.'!X16=2,1,3),IF('инд. оценки 1 кл.'!X16=2,2,4)))</f>
        <v xml:space="preserve"> </v>
      </c>
      <c r="K14" s="124" t="e">
        <f t="shared" si="0"/>
        <v>#N/A</v>
      </c>
    </row>
    <row r="15" spans="1:11" ht="11.25" customHeight="1" x14ac:dyDescent="0.25">
      <c r="A15" s="75">
        <v>13</v>
      </c>
      <c r="B15" s="123">
        <f>'инд. оценки 1 кл.'!B17</f>
        <v>0</v>
      </c>
      <c r="C15" s="156" t="str">
        <f>IF($B15=0," ",IF('инд. оценки 1 кл.'!D17&gt;2,IF('инд. оценки 1 кл.'!C17=2,1,3),IF('инд. оценки 1 кл.'!C17=2,2,4)))</f>
        <v xml:space="preserve"> </v>
      </c>
      <c r="D15" s="156" t="str">
        <f>IF($B15=0," ",IF('инд. оценки 1 кл.'!G17&gt;2,IF('инд. оценки 1 кл.'!F17=2,1,3),IF('инд. оценки 1 кл.'!F17=2,2,4)))</f>
        <v xml:space="preserve"> </v>
      </c>
      <c r="E15" s="156" t="str">
        <f>IF($B15=0," ",IF('инд. оценки 1 кл.'!J17&gt;2,IF('инд. оценки 1 кл.'!I17=2,1,3),IF('инд. оценки 1 кл.'!I17=2,2,4)))</f>
        <v xml:space="preserve"> </v>
      </c>
      <c r="F15" s="156" t="str">
        <f>IF($B15=0," ",IF('инд. оценки 1 кл.'!M17&gt;2,IF('инд. оценки 1 кл.'!L17=2,1,3),IF('инд. оценки 1 кл.'!L17=2,2,4)))</f>
        <v xml:space="preserve"> </v>
      </c>
      <c r="G15" s="156" t="str">
        <f>IF($B15=0," ",IF('инд. оценки 1 кл.'!P17&gt;2,IF('инд. оценки 1 кл.'!O17=2,1,3),IF('инд. оценки 1 кл.'!O17=2,2,4)))</f>
        <v xml:space="preserve"> </v>
      </c>
      <c r="H15" s="156" t="str">
        <f>IF($B15=0," ",IF('инд. оценки 1 кл.'!S17&gt;2,IF('инд. оценки 1 кл.'!R17=2,1,3),IF('инд. оценки 1 кл.'!R17=2,2,4)))</f>
        <v xml:space="preserve"> </v>
      </c>
      <c r="I15" s="156" t="str">
        <f>IF($B15=0," ",IF('инд. оценки 1 кл.'!V17&gt;2,IF('инд. оценки 1 кл.'!U17=2,1,3),IF('инд. оценки 1 кл.'!U17=2,2,4)))</f>
        <v xml:space="preserve"> </v>
      </c>
      <c r="J15" s="157" t="str">
        <f>IF($B15=0," ",IF('инд. оценки 1 кл.'!Y17&gt;2,IF('инд. оценки 1 кл.'!X17=2,1,3),IF('инд. оценки 1 кл.'!X17=2,2,4)))</f>
        <v xml:space="preserve"> </v>
      </c>
      <c r="K15" s="124" t="e">
        <f t="shared" si="0"/>
        <v>#N/A</v>
      </c>
    </row>
    <row r="16" spans="1:11" ht="11.25" customHeight="1" x14ac:dyDescent="0.25">
      <c r="A16" s="75">
        <v>14</v>
      </c>
      <c r="B16" s="123">
        <f>'инд. оценки 1 кл.'!B18</f>
        <v>0</v>
      </c>
      <c r="C16" s="156" t="str">
        <f>IF($B16=0," ",IF('инд. оценки 1 кл.'!D18&gt;2,IF('инд. оценки 1 кл.'!C18=2,1,3),IF('инд. оценки 1 кл.'!C18=2,2,4)))</f>
        <v xml:space="preserve"> </v>
      </c>
      <c r="D16" s="156" t="str">
        <f>IF($B16=0," ",IF('инд. оценки 1 кл.'!G18&gt;2,IF('инд. оценки 1 кл.'!F18=2,1,3),IF('инд. оценки 1 кл.'!F18=2,2,4)))</f>
        <v xml:space="preserve"> </v>
      </c>
      <c r="E16" s="156" t="str">
        <f>IF($B16=0," ",IF('инд. оценки 1 кл.'!J18&gt;2,IF('инд. оценки 1 кл.'!I18=2,1,3),IF('инд. оценки 1 кл.'!I18=2,2,4)))</f>
        <v xml:space="preserve"> </v>
      </c>
      <c r="F16" s="156" t="str">
        <f>IF($B16=0," ",IF('инд. оценки 1 кл.'!M18&gt;2,IF('инд. оценки 1 кл.'!L18=2,1,3),IF('инд. оценки 1 кл.'!L18=2,2,4)))</f>
        <v xml:space="preserve"> </v>
      </c>
      <c r="G16" s="156" t="str">
        <f>IF($B16=0," ",IF('инд. оценки 1 кл.'!P18&gt;2,IF('инд. оценки 1 кл.'!O18=2,1,3),IF('инд. оценки 1 кл.'!O18=2,2,4)))</f>
        <v xml:space="preserve"> </v>
      </c>
      <c r="H16" s="156" t="str">
        <f>IF($B16=0," ",IF('инд. оценки 1 кл.'!S18&gt;2,IF('инд. оценки 1 кл.'!R18=2,1,3),IF('инд. оценки 1 кл.'!R18=2,2,4)))</f>
        <v xml:space="preserve"> </v>
      </c>
      <c r="I16" s="156" t="str">
        <f>IF($B16=0," ",IF('инд. оценки 1 кл.'!V18&gt;2,IF('инд. оценки 1 кл.'!U18=2,1,3),IF('инд. оценки 1 кл.'!U18=2,2,4)))</f>
        <v xml:space="preserve"> </v>
      </c>
      <c r="J16" s="157" t="str">
        <f>IF($B16=0," ",IF('инд. оценки 1 кл.'!Y18&gt;2,IF('инд. оценки 1 кл.'!X18=2,1,3),IF('инд. оценки 1 кл.'!X18=2,2,4)))</f>
        <v xml:space="preserve"> </v>
      </c>
      <c r="K16" s="124" t="e">
        <f t="shared" si="0"/>
        <v>#N/A</v>
      </c>
    </row>
    <row r="17" spans="1:11" ht="11.25" customHeight="1" x14ac:dyDescent="0.25">
      <c r="A17" s="75">
        <v>15</v>
      </c>
      <c r="B17" s="123">
        <f>'инд. оценки 1 кл.'!B19</f>
        <v>0</v>
      </c>
      <c r="C17" s="156" t="str">
        <f>IF($B17=0," ",IF('инд. оценки 1 кл.'!D19&gt;2,IF('инд. оценки 1 кл.'!C19=2,1,3),IF('инд. оценки 1 кл.'!C19=2,2,4)))</f>
        <v xml:space="preserve"> </v>
      </c>
      <c r="D17" s="156" t="str">
        <f>IF($B17=0," ",IF('инд. оценки 1 кл.'!G19&gt;2,IF('инд. оценки 1 кл.'!F19=2,1,3),IF('инд. оценки 1 кл.'!F19=2,2,4)))</f>
        <v xml:space="preserve"> </v>
      </c>
      <c r="E17" s="156" t="str">
        <f>IF($B17=0," ",IF('инд. оценки 1 кл.'!J19&gt;2,IF('инд. оценки 1 кл.'!I19=2,1,3),IF('инд. оценки 1 кл.'!I19=2,2,4)))</f>
        <v xml:space="preserve"> </v>
      </c>
      <c r="F17" s="156" t="str">
        <f>IF($B17=0," ",IF('инд. оценки 1 кл.'!M19&gt;2,IF('инд. оценки 1 кл.'!L19=2,1,3),IF('инд. оценки 1 кл.'!L19=2,2,4)))</f>
        <v xml:space="preserve"> </v>
      </c>
      <c r="G17" s="156" t="str">
        <f>IF($B17=0," ",IF('инд. оценки 1 кл.'!P19&gt;2,IF('инд. оценки 1 кл.'!O19=2,1,3),IF('инд. оценки 1 кл.'!O19=2,2,4)))</f>
        <v xml:space="preserve"> </v>
      </c>
      <c r="H17" s="156" t="str">
        <f>IF($B17=0," ",IF('инд. оценки 1 кл.'!S19&gt;2,IF('инд. оценки 1 кл.'!R19=2,1,3),IF('инд. оценки 1 кл.'!R19=2,2,4)))</f>
        <v xml:space="preserve"> </v>
      </c>
      <c r="I17" s="156" t="str">
        <f>IF($B17=0," ",IF('инд. оценки 1 кл.'!V19&gt;2,IF('инд. оценки 1 кл.'!U19=2,1,3),IF('инд. оценки 1 кл.'!U19=2,2,4)))</f>
        <v xml:space="preserve"> </v>
      </c>
      <c r="J17" s="157" t="str">
        <f>IF($B17=0," ",IF('инд. оценки 1 кл.'!Y19&gt;2,IF('инд. оценки 1 кл.'!X19=2,1,3),IF('инд. оценки 1 кл.'!X19=2,2,4)))</f>
        <v xml:space="preserve"> </v>
      </c>
      <c r="K17" s="124" t="e">
        <f t="shared" si="0"/>
        <v>#N/A</v>
      </c>
    </row>
    <row r="18" spans="1:11" ht="11.25" customHeight="1" x14ac:dyDescent="0.25">
      <c r="A18" s="75">
        <v>16</v>
      </c>
      <c r="B18" s="123">
        <f>'инд. оценки 1 кл.'!B20</f>
        <v>0</v>
      </c>
      <c r="C18" s="156" t="str">
        <f>IF($B18=0," ",IF('инд. оценки 1 кл.'!D20&gt;2,IF('инд. оценки 1 кл.'!C20=2,1,3),IF('инд. оценки 1 кл.'!C20=2,2,4)))</f>
        <v xml:space="preserve"> </v>
      </c>
      <c r="D18" s="156" t="str">
        <f>IF($B18=0," ",IF('инд. оценки 1 кл.'!G20&gt;2,IF('инд. оценки 1 кл.'!F20=2,1,3),IF('инд. оценки 1 кл.'!F20=2,2,4)))</f>
        <v xml:space="preserve"> </v>
      </c>
      <c r="E18" s="156" t="str">
        <f>IF($B18=0," ",IF('инд. оценки 1 кл.'!J20&gt;2,IF('инд. оценки 1 кл.'!I20=2,1,3),IF('инд. оценки 1 кл.'!I20=2,2,4)))</f>
        <v xml:space="preserve"> </v>
      </c>
      <c r="F18" s="156" t="str">
        <f>IF($B18=0," ",IF('инд. оценки 1 кл.'!M20&gt;2,IF('инд. оценки 1 кл.'!L20=2,1,3),IF('инд. оценки 1 кл.'!L20=2,2,4)))</f>
        <v xml:space="preserve"> </v>
      </c>
      <c r="G18" s="156" t="str">
        <f>IF($B18=0," ",IF('инд. оценки 1 кл.'!P20&gt;2,IF('инд. оценки 1 кл.'!O20=2,1,3),IF('инд. оценки 1 кл.'!O20=2,2,4)))</f>
        <v xml:space="preserve"> </v>
      </c>
      <c r="H18" s="156" t="str">
        <f>IF($B18=0," ",IF('инд. оценки 1 кл.'!S20&gt;2,IF('инд. оценки 1 кл.'!R20=2,1,3),IF('инд. оценки 1 кл.'!R20=2,2,4)))</f>
        <v xml:space="preserve"> </v>
      </c>
      <c r="I18" s="156" t="str">
        <f>IF($B18=0," ",IF('инд. оценки 1 кл.'!V20&gt;2,IF('инд. оценки 1 кл.'!U20=2,1,3),IF('инд. оценки 1 кл.'!U20=2,2,4)))</f>
        <v xml:space="preserve"> </v>
      </c>
      <c r="J18" s="157" t="str">
        <f>IF($B18=0," ",IF('инд. оценки 1 кл.'!Y20&gt;2,IF('инд. оценки 1 кл.'!X20=2,1,3),IF('инд. оценки 1 кл.'!X20=2,2,4)))</f>
        <v xml:space="preserve"> </v>
      </c>
      <c r="K18" s="124" t="e">
        <f t="shared" si="0"/>
        <v>#N/A</v>
      </c>
    </row>
    <row r="19" spans="1:11" ht="11.25" customHeight="1" x14ac:dyDescent="0.25">
      <c r="A19" s="75">
        <v>17</v>
      </c>
      <c r="B19" s="123">
        <f>'инд. оценки 1 кл.'!B21</f>
        <v>0</v>
      </c>
      <c r="C19" s="156" t="str">
        <f>IF($B19=0," ",IF('инд. оценки 1 кл.'!D21&gt;2,IF('инд. оценки 1 кл.'!C21=2,1,3),IF('инд. оценки 1 кл.'!C21=2,2,4)))</f>
        <v xml:space="preserve"> </v>
      </c>
      <c r="D19" s="156" t="str">
        <f>IF($B19=0," ",IF('инд. оценки 1 кл.'!G21&gt;2,IF('инд. оценки 1 кл.'!F21=2,1,3),IF('инд. оценки 1 кл.'!F21=2,2,4)))</f>
        <v xml:space="preserve"> </v>
      </c>
      <c r="E19" s="156" t="str">
        <f>IF($B19=0," ",IF('инд. оценки 1 кл.'!J21&gt;2,IF('инд. оценки 1 кл.'!I21=2,1,3),IF('инд. оценки 1 кл.'!I21=2,2,4)))</f>
        <v xml:space="preserve"> </v>
      </c>
      <c r="F19" s="156" t="str">
        <f>IF($B19=0," ",IF('инд. оценки 1 кл.'!M21&gt;2,IF('инд. оценки 1 кл.'!L21=2,1,3),IF('инд. оценки 1 кл.'!L21=2,2,4)))</f>
        <v xml:space="preserve"> </v>
      </c>
      <c r="G19" s="156" t="str">
        <f>IF($B19=0," ",IF('инд. оценки 1 кл.'!P21&gt;2,IF('инд. оценки 1 кл.'!O21=2,1,3),IF('инд. оценки 1 кл.'!O21=2,2,4)))</f>
        <v xml:space="preserve"> </v>
      </c>
      <c r="H19" s="156" t="str">
        <f>IF($B19=0," ",IF('инд. оценки 1 кл.'!S21&gt;2,IF('инд. оценки 1 кл.'!R21=2,1,3),IF('инд. оценки 1 кл.'!R21=2,2,4)))</f>
        <v xml:space="preserve"> </v>
      </c>
      <c r="I19" s="156" t="str">
        <f>IF($B19=0," ",IF('инд. оценки 1 кл.'!V21&gt;2,IF('инд. оценки 1 кл.'!U21=2,1,3),IF('инд. оценки 1 кл.'!U21=2,2,4)))</f>
        <v xml:space="preserve"> </v>
      </c>
      <c r="J19" s="157" t="str">
        <f>IF($B19=0," ",IF('инд. оценки 1 кл.'!Y21&gt;2,IF('инд. оценки 1 кл.'!X21=2,1,3),IF('инд. оценки 1 кл.'!X21=2,2,4)))</f>
        <v xml:space="preserve"> </v>
      </c>
      <c r="K19" s="124" t="e">
        <f t="shared" si="0"/>
        <v>#N/A</v>
      </c>
    </row>
    <row r="20" spans="1:11" ht="11.25" customHeight="1" x14ac:dyDescent="0.25">
      <c r="A20" s="75">
        <v>18</v>
      </c>
      <c r="B20" s="123">
        <f>'инд. оценки 1 кл.'!B22</f>
        <v>0</v>
      </c>
      <c r="C20" s="156" t="str">
        <f>IF($B20=0," ",IF('инд. оценки 1 кл.'!D22&gt;2,IF('инд. оценки 1 кл.'!C22=2,1,3),IF('инд. оценки 1 кл.'!C22=2,2,4)))</f>
        <v xml:space="preserve"> </v>
      </c>
      <c r="D20" s="156" t="str">
        <f>IF($B20=0," ",IF('инд. оценки 1 кл.'!G22&gt;2,IF('инд. оценки 1 кл.'!F22=2,1,3),IF('инд. оценки 1 кл.'!F22=2,2,4)))</f>
        <v xml:space="preserve"> </v>
      </c>
      <c r="E20" s="156" t="str">
        <f>IF($B20=0," ",IF('инд. оценки 1 кл.'!J22&gt;2,IF('инд. оценки 1 кл.'!I22=2,1,3),IF('инд. оценки 1 кл.'!I22=2,2,4)))</f>
        <v xml:space="preserve"> </v>
      </c>
      <c r="F20" s="156" t="str">
        <f>IF($B20=0," ",IF('инд. оценки 1 кл.'!M22&gt;2,IF('инд. оценки 1 кл.'!L22=2,1,3),IF('инд. оценки 1 кл.'!L22=2,2,4)))</f>
        <v xml:space="preserve"> </v>
      </c>
      <c r="G20" s="156" t="str">
        <f>IF($B20=0," ",IF('инд. оценки 1 кл.'!P22&gt;2,IF('инд. оценки 1 кл.'!O22=2,1,3),IF('инд. оценки 1 кл.'!O22=2,2,4)))</f>
        <v xml:space="preserve"> </v>
      </c>
      <c r="H20" s="156" t="str">
        <f>IF($B20=0," ",IF('инд. оценки 1 кл.'!S22&gt;2,IF('инд. оценки 1 кл.'!R22=2,1,3),IF('инд. оценки 1 кл.'!R22=2,2,4)))</f>
        <v xml:space="preserve"> </v>
      </c>
      <c r="I20" s="156" t="str">
        <f>IF($B20=0," ",IF('инд. оценки 1 кл.'!V22&gt;2,IF('инд. оценки 1 кл.'!U22=2,1,3),IF('инд. оценки 1 кл.'!U22=2,2,4)))</f>
        <v xml:space="preserve"> </v>
      </c>
      <c r="J20" s="157" t="str">
        <f>IF($B20=0," ",IF('инд. оценки 1 кл.'!Y22&gt;2,IF('инд. оценки 1 кл.'!X22=2,1,3),IF('инд. оценки 1 кл.'!X22=2,2,4)))</f>
        <v xml:space="preserve"> </v>
      </c>
      <c r="K20" s="124" t="e">
        <f t="shared" si="0"/>
        <v>#N/A</v>
      </c>
    </row>
    <row r="21" spans="1:11" ht="11.25" customHeight="1" x14ac:dyDescent="0.25">
      <c r="A21" s="75">
        <v>19</v>
      </c>
      <c r="B21" s="123">
        <f>'инд. оценки 1 кл.'!B23</f>
        <v>0</v>
      </c>
      <c r="C21" s="156" t="str">
        <f>IF($B21=0," ",IF('инд. оценки 1 кл.'!D23&gt;2,IF('инд. оценки 1 кл.'!C23=2,1,3),IF('инд. оценки 1 кл.'!C23=2,2,4)))</f>
        <v xml:space="preserve"> </v>
      </c>
      <c r="D21" s="156" t="str">
        <f>IF($B21=0," ",IF('инд. оценки 1 кл.'!G23&gt;2,IF('инд. оценки 1 кл.'!F23=2,1,3),IF('инд. оценки 1 кл.'!F23=2,2,4)))</f>
        <v xml:space="preserve"> </v>
      </c>
      <c r="E21" s="156" t="str">
        <f>IF($B21=0," ",IF('инд. оценки 1 кл.'!J23&gt;2,IF('инд. оценки 1 кл.'!I23=2,1,3),IF('инд. оценки 1 кл.'!I23=2,2,4)))</f>
        <v xml:space="preserve"> </v>
      </c>
      <c r="F21" s="156" t="str">
        <f>IF($B21=0," ",IF('инд. оценки 1 кл.'!M23&gt;2,IF('инд. оценки 1 кл.'!L23=2,1,3),IF('инд. оценки 1 кл.'!L23=2,2,4)))</f>
        <v xml:space="preserve"> </v>
      </c>
      <c r="G21" s="156" t="str">
        <f>IF($B21=0," ",IF('инд. оценки 1 кл.'!P23&gt;2,IF('инд. оценки 1 кл.'!O23=2,1,3),IF('инд. оценки 1 кл.'!O23=2,2,4)))</f>
        <v xml:space="preserve"> </v>
      </c>
      <c r="H21" s="156" t="str">
        <f>IF($B21=0," ",IF('инд. оценки 1 кл.'!S23&gt;2,IF('инд. оценки 1 кл.'!R23=2,1,3),IF('инд. оценки 1 кл.'!R23=2,2,4)))</f>
        <v xml:space="preserve"> </v>
      </c>
      <c r="I21" s="156" t="str">
        <f>IF($B21=0," ",IF('инд. оценки 1 кл.'!V23&gt;2,IF('инд. оценки 1 кл.'!U23=2,1,3),IF('инд. оценки 1 кл.'!U23=2,2,4)))</f>
        <v xml:space="preserve"> </v>
      </c>
      <c r="J21" s="157" t="str">
        <f>IF($B21=0," ",IF('инд. оценки 1 кл.'!Y23&gt;2,IF('инд. оценки 1 кл.'!X23=2,1,3),IF('инд. оценки 1 кл.'!X23=2,2,4)))</f>
        <v xml:space="preserve"> </v>
      </c>
      <c r="K21" s="124" t="e">
        <f t="shared" si="0"/>
        <v>#N/A</v>
      </c>
    </row>
    <row r="22" spans="1:11" ht="11.25" customHeight="1" x14ac:dyDescent="0.25">
      <c r="A22" s="75">
        <v>20</v>
      </c>
      <c r="B22" s="123">
        <f>'инд. оценки 1 кл.'!B24</f>
        <v>0</v>
      </c>
      <c r="C22" s="156" t="str">
        <f>IF($B22=0," ",IF('инд. оценки 1 кл.'!D24&gt;2,IF('инд. оценки 1 кл.'!C24=2,1,3),IF('инд. оценки 1 кл.'!C24=2,2,4)))</f>
        <v xml:space="preserve"> </v>
      </c>
      <c r="D22" s="156" t="str">
        <f>IF($B22=0," ",IF('инд. оценки 1 кл.'!G24&gt;2,IF('инд. оценки 1 кл.'!F24=2,1,3),IF('инд. оценки 1 кл.'!F24=2,2,4)))</f>
        <v xml:space="preserve"> </v>
      </c>
      <c r="E22" s="156" t="str">
        <f>IF($B22=0," ",IF('инд. оценки 1 кл.'!J24&gt;2,IF('инд. оценки 1 кл.'!I24=2,1,3),IF('инд. оценки 1 кл.'!I24=2,2,4)))</f>
        <v xml:space="preserve"> </v>
      </c>
      <c r="F22" s="156" t="str">
        <f>IF($B22=0," ",IF('инд. оценки 1 кл.'!M24&gt;2,IF('инд. оценки 1 кл.'!L24=2,1,3),IF('инд. оценки 1 кл.'!L24=2,2,4)))</f>
        <v xml:space="preserve"> </v>
      </c>
      <c r="G22" s="156" t="str">
        <f>IF($B22=0," ",IF('инд. оценки 1 кл.'!P24&gt;2,IF('инд. оценки 1 кл.'!O24=2,1,3),IF('инд. оценки 1 кл.'!O24=2,2,4)))</f>
        <v xml:space="preserve"> </v>
      </c>
      <c r="H22" s="156" t="str">
        <f>IF($B22=0," ",IF('инд. оценки 1 кл.'!S24&gt;2,IF('инд. оценки 1 кл.'!R24=2,1,3),IF('инд. оценки 1 кл.'!R24=2,2,4)))</f>
        <v xml:space="preserve"> </v>
      </c>
      <c r="I22" s="156" t="str">
        <f>IF($B22=0," ",IF('инд. оценки 1 кл.'!V24&gt;2,IF('инд. оценки 1 кл.'!U24=2,1,3),IF('инд. оценки 1 кл.'!U24=2,2,4)))</f>
        <v xml:space="preserve"> </v>
      </c>
      <c r="J22" s="157" t="str">
        <f>IF($B22=0," ",IF('инд. оценки 1 кл.'!Y24&gt;2,IF('инд. оценки 1 кл.'!X24=2,1,3),IF('инд. оценки 1 кл.'!X24=2,2,4)))</f>
        <v xml:space="preserve"> </v>
      </c>
      <c r="K22" s="124" t="e">
        <f t="shared" si="0"/>
        <v>#N/A</v>
      </c>
    </row>
    <row r="23" spans="1:11" ht="11.25" customHeight="1" x14ac:dyDescent="0.25">
      <c r="A23" s="75">
        <v>21</v>
      </c>
      <c r="B23" s="123">
        <f>'инд. оценки 1 кл.'!B25</f>
        <v>0</v>
      </c>
      <c r="C23" s="156" t="str">
        <f>IF($B23=0," ",IF('инд. оценки 1 кл.'!D25&gt;2,IF('инд. оценки 1 кл.'!C25=2,1,3),IF('инд. оценки 1 кл.'!C25=2,2,4)))</f>
        <v xml:space="preserve"> </v>
      </c>
      <c r="D23" s="156" t="str">
        <f>IF($B23=0," ",IF('инд. оценки 1 кл.'!G25&gt;2,IF('инд. оценки 1 кл.'!F25=2,1,3),IF('инд. оценки 1 кл.'!F25=2,2,4)))</f>
        <v xml:space="preserve"> </v>
      </c>
      <c r="E23" s="156" t="str">
        <f>IF($B23=0," ",IF('инд. оценки 1 кл.'!J25&gt;2,IF('инд. оценки 1 кл.'!I25=2,1,3),IF('инд. оценки 1 кл.'!I25=2,2,4)))</f>
        <v xml:space="preserve"> </v>
      </c>
      <c r="F23" s="156" t="str">
        <f>IF($B23=0," ",IF('инд. оценки 1 кл.'!M25&gt;2,IF('инд. оценки 1 кл.'!L25=2,1,3),IF('инд. оценки 1 кл.'!L25=2,2,4)))</f>
        <v xml:space="preserve"> </v>
      </c>
      <c r="G23" s="156" t="str">
        <f>IF($B23=0," ",IF('инд. оценки 1 кл.'!P25&gt;2,IF('инд. оценки 1 кл.'!O25=2,1,3),IF('инд. оценки 1 кл.'!O25=2,2,4)))</f>
        <v xml:space="preserve"> </v>
      </c>
      <c r="H23" s="156" t="str">
        <f>IF($B23=0," ",IF('инд. оценки 1 кл.'!S25&gt;2,IF('инд. оценки 1 кл.'!R25=2,1,3),IF('инд. оценки 1 кл.'!R25=2,2,4)))</f>
        <v xml:space="preserve"> </v>
      </c>
      <c r="I23" s="156" t="str">
        <f>IF($B23=0," ",IF('инд. оценки 1 кл.'!V25&gt;2,IF('инд. оценки 1 кл.'!U25=2,1,3),IF('инд. оценки 1 кл.'!U25=2,2,4)))</f>
        <v xml:space="preserve"> </v>
      </c>
      <c r="J23" s="157" t="str">
        <f>IF($B23=0," ",IF('инд. оценки 1 кл.'!Y25&gt;2,IF('инд. оценки 1 кл.'!X25=2,1,3),IF('инд. оценки 1 кл.'!X25=2,2,4)))</f>
        <v xml:space="preserve"> </v>
      </c>
      <c r="K23" s="124" t="e">
        <f t="shared" si="0"/>
        <v>#N/A</v>
      </c>
    </row>
    <row r="24" spans="1:11" ht="11.25" customHeight="1" x14ac:dyDescent="0.25">
      <c r="A24" s="75">
        <v>22</v>
      </c>
      <c r="B24" s="123">
        <f>'инд. оценки 1 кл.'!B26</f>
        <v>0</v>
      </c>
      <c r="C24" s="156" t="str">
        <f>IF($B24=0," ",IF('инд. оценки 1 кл.'!D26&gt;2,IF('инд. оценки 1 кл.'!C26=2,1,3),IF('инд. оценки 1 кл.'!C26=2,2,4)))</f>
        <v xml:space="preserve"> </v>
      </c>
      <c r="D24" s="156" t="str">
        <f>IF($B24=0," ",IF('инд. оценки 1 кл.'!G26&gt;2,IF('инд. оценки 1 кл.'!F26=2,1,3),IF('инд. оценки 1 кл.'!F26=2,2,4)))</f>
        <v xml:space="preserve"> </v>
      </c>
      <c r="E24" s="156" t="str">
        <f>IF($B24=0," ",IF('инд. оценки 1 кл.'!J26&gt;2,IF('инд. оценки 1 кл.'!I26=2,1,3),IF('инд. оценки 1 кл.'!I26=2,2,4)))</f>
        <v xml:space="preserve"> </v>
      </c>
      <c r="F24" s="156" t="str">
        <f>IF($B24=0," ",IF('инд. оценки 1 кл.'!M26&gt;2,IF('инд. оценки 1 кл.'!L26=2,1,3),IF('инд. оценки 1 кл.'!L26=2,2,4)))</f>
        <v xml:space="preserve"> </v>
      </c>
      <c r="G24" s="156" t="str">
        <f>IF($B24=0," ",IF('инд. оценки 1 кл.'!P26&gt;2,IF('инд. оценки 1 кл.'!O26=2,1,3),IF('инд. оценки 1 кл.'!O26=2,2,4)))</f>
        <v xml:space="preserve"> </v>
      </c>
      <c r="H24" s="156" t="str">
        <f>IF($B24=0," ",IF('инд. оценки 1 кл.'!S26&gt;2,IF('инд. оценки 1 кл.'!R26=2,1,3),IF('инд. оценки 1 кл.'!R26=2,2,4)))</f>
        <v xml:space="preserve"> </v>
      </c>
      <c r="I24" s="156" t="str">
        <f>IF($B24=0," ",IF('инд. оценки 1 кл.'!V26&gt;2,IF('инд. оценки 1 кл.'!U26=2,1,3),IF('инд. оценки 1 кл.'!U26=2,2,4)))</f>
        <v xml:space="preserve"> </v>
      </c>
      <c r="J24" s="157" t="str">
        <f>IF($B24=0," ",IF('инд. оценки 1 кл.'!Y26&gt;2,IF('инд. оценки 1 кл.'!X26=2,1,3),IF('инд. оценки 1 кл.'!X26=2,2,4)))</f>
        <v xml:space="preserve"> </v>
      </c>
      <c r="K24" s="124" t="e">
        <f t="shared" si="0"/>
        <v>#N/A</v>
      </c>
    </row>
    <row r="25" spans="1:11" ht="11.25" customHeight="1" x14ac:dyDescent="0.25">
      <c r="A25" s="75">
        <v>23</v>
      </c>
      <c r="B25" s="123">
        <f>'инд. оценки 1 кл.'!B27</f>
        <v>0</v>
      </c>
      <c r="C25" s="156" t="str">
        <f>IF($B25=0," ",IF('инд. оценки 1 кл.'!D27&gt;2,IF('инд. оценки 1 кл.'!C27=2,1,3),IF('инд. оценки 1 кл.'!C27=2,2,4)))</f>
        <v xml:space="preserve"> </v>
      </c>
      <c r="D25" s="156" t="str">
        <f>IF($B25=0," ",IF('инд. оценки 1 кл.'!G27&gt;2,IF('инд. оценки 1 кл.'!F27=2,1,3),IF('инд. оценки 1 кл.'!F27=2,2,4)))</f>
        <v xml:space="preserve"> </v>
      </c>
      <c r="E25" s="156" t="str">
        <f>IF($B25=0," ",IF('инд. оценки 1 кл.'!J27&gt;2,IF('инд. оценки 1 кл.'!I27=2,1,3),IF('инд. оценки 1 кл.'!I27=2,2,4)))</f>
        <v xml:space="preserve"> </v>
      </c>
      <c r="F25" s="156" t="str">
        <f>IF($B25=0," ",IF('инд. оценки 1 кл.'!M27&gt;2,IF('инд. оценки 1 кл.'!L27=2,1,3),IF('инд. оценки 1 кл.'!L27=2,2,4)))</f>
        <v xml:space="preserve"> </v>
      </c>
      <c r="G25" s="156" t="str">
        <f>IF($B25=0," ",IF('инд. оценки 1 кл.'!P27&gt;2,IF('инд. оценки 1 кл.'!O27=2,1,3),IF('инд. оценки 1 кл.'!O27=2,2,4)))</f>
        <v xml:space="preserve"> </v>
      </c>
      <c r="H25" s="156" t="str">
        <f>IF($B25=0," ",IF('инд. оценки 1 кл.'!S27&gt;2,IF('инд. оценки 1 кл.'!R27=2,1,3),IF('инд. оценки 1 кл.'!R27=2,2,4)))</f>
        <v xml:space="preserve"> </v>
      </c>
      <c r="I25" s="156" t="str">
        <f>IF($B25=0," ",IF('инд. оценки 1 кл.'!V27&gt;2,IF('инд. оценки 1 кл.'!U27=2,1,3),IF('инд. оценки 1 кл.'!U27=2,2,4)))</f>
        <v xml:space="preserve"> </v>
      </c>
      <c r="J25" s="157" t="str">
        <f>IF($B25=0," ",IF('инд. оценки 1 кл.'!Y27&gt;2,IF('инд. оценки 1 кл.'!X27=2,1,3),IF('инд. оценки 1 кл.'!X27=2,2,4)))</f>
        <v xml:space="preserve"> </v>
      </c>
      <c r="K25" s="124" t="e">
        <f t="shared" si="0"/>
        <v>#N/A</v>
      </c>
    </row>
    <row r="26" spans="1:11" ht="11.25" customHeight="1" x14ac:dyDescent="0.25">
      <c r="A26" s="75">
        <v>24</v>
      </c>
      <c r="B26" s="123">
        <f>'инд. оценки 1 кл.'!B28</f>
        <v>0</v>
      </c>
      <c r="C26" s="156" t="str">
        <f>IF($B26=0," ",IF('инд. оценки 1 кл.'!D28&gt;2,IF('инд. оценки 1 кл.'!C28=2,1,3),IF('инд. оценки 1 кл.'!C28=2,2,4)))</f>
        <v xml:space="preserve"> </v>
      </c>
      <c r="D26" s="156" t="str">
        <f>IF($B26=0," ",IF('инд. оценки 1 кл.'!G28&gt;2,IF('инд. оценки 1 кл.'!F28=2,1,3),IF('инд. оценки 1 кл.'!F28=2,2,4)))</f>
        <v xml:space="preserve"> </v>
      </c>
      <c r="E26" s="156" t="str">
        <f>IF($B26=0," ",IF('инд. оценки 1 кл.'!J28&gt;2,IF('инд. оценки 1 кл.'!I28=2,1,3),IF('инд. оценки 1 кл.'!I28=2,2,4)))</f>
        <v xml:space="preserve"> </v>
      </c>
      <c r="F26" s="156" t="str">
        <f>IF($B26=0," ",IF('инд. оценки 1 кл.'!M28&gt;2,IF('инд. оценки 1 кл.'!L28=2,1,3),IF('инд. оценки 1 кл.'!L28=2,2,4)))</f>
        <v xml:space="preserve"> </v>
      </c>
      <c r="G26" s="156" t="str">
        <f>IF($B26=0," ",IF('инд. оценки 1 кл.'!P28&gt;2,IF('инд. оценки 1 кл.'!O28=2,1,3),IF('инд. оценки 1 кл.'!O28=2,2,4)))</f>
        <v xml:space="preserve"> </v>
      </c>
      <c r="H26" s="156" t="str">
        <f>IF($B26=0," ",IF('инд. оценки 1 кл.'!S28&gt;2,IF('инд. оценки 1 кл.'!R28=2,1,3),IF('инд. оценки 1 кл.'!R28=2,2,4)))</f>
        <v xml:space="preserve"> </v>
      </c>
      <c r="I26" s="156" t="str">
        <f>IF($B26=0," ",IF('инд. оценки 1 кл.'!V28&gt;2,IF('инд. оценки 1 кл.'!U28=2,1,3),IF('инд. оценки 1 кл.'!U28=2,2,4)))</f>
        <v xml:space="preserve"> </v>
      </c>
      <c r="J26" s="157" t="str">
        <f>IF($B26=0," ",IF('инд. оценки 1 кл.'!Y28&gt;2,IF('инд. оценки 1 кл.'!X28=2,1,3),IF('инд. оценки 1 кл.'!X28=2,2,4)))</f>
        <v xml:space="preserve"> </v>
      </c>
      <c r="K26" s="124" t="e">
        <f t="shared" si="0"/>
        <v>#N/A</v>
      </c>
    </row>
    <row r="27" spans="1:11" ht="11.25" customHeight="1" x14ac:dyDescent="0.25">
      <c r="A27" s="75">
        <v>25</v>
      </c>
      <c r="B27" s="123">
        <f>'инд. оценки 1 кл.'!B29</f>
        <v>0</v>
      </c>
      <c r="C27" s="156" t="str">
        <f>IF($B27=0," ",IF('инд. оценки 1 кл.'!D29&gt;2,IF('инд. оценки 1 кл.'!C29=2,1,3),IF('инд. оценки 1 кл.'!C29=2,2,4)))</f>
        <v xml:space="preserve"> </v>
      </c>
      <c r="D27" s="156" t="str">
        <f>IF($B27=0," ",IF('инд. оценки 1 кл.'!G29&gt;2,IF('инд. оценки 1 кл.'!F29=2,1,3),IF('инд. оценки 1 кл.'!F29=2,2,4)))</f>
        <v xml:space="preserve"> </v>
      </c>
      <c r="E27" s="156" t="str">
        <f>IF($B27=0," ",IF('инд. оценки 1 кл.'!J29&gt;2,IF('инд. оценки 1 кл.'!I29=2,1,3),IF('инд. оценки 1 кл.'!I29=2,2,4)))</f>
        <v xml:space="preserve"> </v>
      </c>
      <c r="F27" s="156" t="str">
        <f>IF($B27=0," ",IF('инд. оценки 1 кл.'!M29&gt;2,IF('инд. оценки 1 кл.'!L29=2,1,3),IF('инд. оценки 1 кл.'!L29=2,2,4)))</f>
        <v xml:space="preserve"> </v>
      </c>
      <c r="G27" s="156" t="str">
        <f>IF($B27=0," ",IF('инд. оценки 1 кл.'!P29&gt;2,IF('инд. оценки 1 кл.'!O29=2,1,3),IF('инд. оценки 1 кл.'!O29=2,2,4)))</f>
        <v xml:space="preserve"> </v>
      </c>
      <c r="H27" s="156" t="str">
        <f>IF($B27=0," ",IF('инд. оценки 1 кл.'!S29&gt;2,IF('инд. оценки 1 кл.'!R29=2,1,3),IF('инд. оценки 1 кл.'!R29=2,2,4)))</f>
        <v xml:space="preserve"> </v>
      </c>
      <c r="I27" s="156" t="str">
        <f>IF($B27=0," ",IF('инд. оценки 1 кл.'!V29&gt;2,IF('инд. оценки 1 кл.'!U29=2,1,3),IF('инд. оценки 1 кл.'!U29=2,2,4)))</f>
        <v xml:space="preserve"> </v>
      </c>
      <c r="J27" s="157" t="str">
        <f>IF($B27=0," ",IF('инд. оценки 1 кл.'!Y29&gt;2,IF('инд. оценки 1 кл.'!X29=2,1,3),IF('инд. оценки 1 кл.'!X29=2,2,4)))</f>
        <v xml:space="preserve"> </v>
      </c>
      <c r="K27" s="124" t="e">
        <f t="shared" si="0"/>
        <v>#N/A</v>
      </c>
    </row>
    <row r="28" spans="1:11" ht="11.25" customHeight="1" x14ac:dyDescent="0.25">
      <c r="A28" s="75">
        <v>26</v>
      </c>
      <c r="B28" s="123">
        <f>'инд. оценки 1 кл.'!B30</f>
        <v>0</v>
      </c>
      <c r="C28" s="156" t="str">
        <f>IF($B28=0," ",IF('инд. оценки 1 кл.'!D30&gt;2,IF('инд. оценки 1 кл.'!C30=2,1,3),IF('инд. оценки 1 кл.'!C30=2,2,4)))</f>
        <v xml:space="preserve"> </v>
      </c>
      <c r="D28" s="156" t="str">
        <f>IF($B28=0," ",IF('инд. оценки 1 кл.'!G30&gt;2,IF('инд. оценки 1 кл.'!F30=2,1,3),IF('инд. оценки 1 кл.'!F30=2,2,4)))</f>
        <v xml:space="preserve"> </v>
      </c>
      <c r="E28" s="156" t="str">
        <f>IF($B28=0," ",IF('инд. оценки 1 кл.'!J30&gt;2,IF('инд. оценки 1 кл.'!I30=2,1,3),IF('инд. оценки 1 кл.'!I30=2,2,4)))</f>
        <v xml:space="preserve"> </v>
      </c>
      <c r="F28" s="156" t="str">
        <f>IF($B28=0," ",IF('инд. оценки 1 кл.'!M30&gt;2,IF('инд. оценки 1 кл.'!L30=2,1,3),IF('инд. оценки 1 кл.'!L30=2,2,4)))</f>
        <v xml:space="preserve"> </v>
      </c>
      <c r="G28" s="156" t="str">
        <f>IF($B28=0," ",IF('инд. оценки 1 кл.'!P30&gt;2,IF('инд. оценки 1 кл.'!O30=2,1,3),IF('инд. оценки 1 кл.'!O30=2,2,4)))</f>
        <v xml:space="preserve"> </v>
      </c>
      <c r="H28" s="156" t="str">
        <f>IF($B28=0," ",IF('инд. оценки 1 кл.'!S30&gt;2,IF('инд. оценки 1 кл.'!R30=2,1,3),IF('инд. оценки 1 кл.'!R30=2,2,4)))</f>
        <v xml:space="preserve"> </v>
      </c>
      <c r="I28" s="156" t="str">
        <f>IF($B28=0," ",IF('инд. оценки 1 кл.'!V30&gt;2,IF('инд. оценки 1 кл.'!U30=2,1,3),IF('инд. оценки 1 кл.'!U30=2,2,4)))</f>
        <v xml:space="preserve"> </v>
      </c>
      <c r="J28" s="157" t="str">
        <f>IF($B28=0," ",IF('инд. оценки 1 кл.'!Y30&gt;2,IF('инд. оценки 1 кл.'!X30=2,1,3),IF('инд. оценки 1 кл.'!X30=2,2,4)))</f>
        <v xml:space="preserve"> </v>
      </c>
      <c r="K28" s="124" t="e">
        <f t="shared" si="0"/>
        <v>#N/A</v>
      </c>
    </row>
    <row r="29" spans="1:11" ht="11.25" customHeight="1" x14ac:dyDescent="0.25">
      <c r="A29" s="75">
        <v>27</v>
      </c>
      <c r="B29" s="123">
        <f>'инд. оценки 1 кл.'!B31</f>
        <v>0</v>
      </c>
      <c r="C29" s="156" t="str">
        <f>IF($B29=0," ",IF('инд. оценки 1 кл.'!D31&gt;2,IF('инд. оценки 1 кл.'!C31=2,1,3),IF('инд. оценки 1 кл.'!C31=2,2,4)))</f>
        <v xml:space="preserve"> </v>
      </c>
      <c r="D29" s="156" t="str">
        <f>IF($B29=0," ",IF('инд. оценки 1 кл.'!G31&gt;2,IF('инд. оценки 1 кл.'!F31=2,1,3),IF('инд. оценки 1 кл.'!F31=2,2,4)))</f>
        <v xml:space="preserve"> </v>
      </c>
      <c r="E29" s="156" t="str">
        <f>IF($B29=0," ",IF('инд. оценки 1 кл.'!J31&gt;2,IF('инд. оценки 1 кл.'!I31=2,1,3),IF('инд. оценки 1 кл.'!I31=2,2,4)))</f>
        <v xml:space="preserve"> </v>
      </c>
      <c r="F29" s="156" t="str">
        <f>IF($B29=0," ",IF('инд. оценки 1 кл.'!M31&gt;2,IF('инд. оценки 1 кл.'!L31=2,1,3),IF('инд. оценки 1 кл.'!L31=2,2,4)))</f>
        <v xml:space="preserve"> </v>
      </c>
      <c r="G29" s="156" t="str">
        <f>IF($B29=0," ",IF('инд. оценки 1 кл.'!P31&gt;2,IF('инд. оценки 1 кл.'!O31=2,1,3),IF('инд. оценки 1 кл.'!O31=2,2,4)))</f>
        <v xml:space="preserve"> </v>
      </c>
      <c r="H29" s="156" t="str">
        <f>IF($B29=0," ",IF('инд. оценки 1 кл.'!S31&gt;2,IF('инд. оценки 1 кл.'!R31=2,1,3),IF('инд. оценки 1 кл.'!R31=2,2,4)))</f>
        <v xml:space="preserve"> </v>
      </c>
      <c r="I29" s="156" t="str">
        <f>IF($B29=0," ",IF('инд. оценки 1 кл.'!V31&gt;2,IF('инд. оценки 1 кл.'!U31=2,1,3),IF('инд. оценки 1 кл.'!U31=2,2,4)))</f>
        <v xml:space="preserve"> </v>
      </c>
      <c r="J29" s="157" t="str">
        <f>IF($B29=0," ",IF('инд. оценки 1 кл.'!Y31&gt;2,IF('инд. оценки 1 кл.'!X31=2,1,3),IF('инд. оценки 1 кл.'!X31=2,2,4)))</f>
        <v xml:space="preserve"> </v>
      </c>
      <c r="K29" s="124" t="e">
        <f t="shared" si="0"/>
        <v>#N/A</v>
      </c>
    </row>
    <row r="30" spans="1:11" ht="11.25" customHeight="1" x14ac:dyDescent="0.25">
      <c r="A30" s="75">
        <v>28</v>
      </c>
      <c r="B30" s="123">
        <f>'инд. оценки 1 кл.'!B32</f>
        <v>0</v>
      </c>
      <c r="C30" s="156" t="str">
        <f>IF($B30=0," ",IF('инд. оценки 1 кл.'!D32&gt;2,IF('инд. оценки 1 кл.'!C32=2,1,3),IF('инд. оценки 1 кл.'!C32=2,2,4)))</f>
        <v xml:space="preserve"> </v>
      </c>
      <c r="D30" s="156" t="str">
        <f>IF($B30=0," ",IF('инд. оценки 1 кл.'!G32&gt;2,IF('инд. оценки 1 кл.'!F32=2,1,3),IF('инд. оценки 1 кл.'!F32=2,2,4)))</f>
        <v xml:space="preserve"> </v>
      </c>
      <c r="E30" s="156" t="str">
        <f>IF($B30=0," ",IF('инд. оценки 1 кл.'!J32&gt;2,IF('инд. оценки 1 кл.'!I32=2,1,3),IF('инд. оценки 1 кл.'!I32=2,2,4)))</f>
        <v xml:space="preserve"> </v>
      </c>
      <c r="F30" s="156" t="str">
        <f>IF($B30=0," ",IF('инд. оценки 1 кл.'!M32&gt;2,IF('инд. оценки 1 кл.'!L32=2,1,3),IF('инд. оценки 1 кл.'!L32=2,2,4)))</f>
        <v xml:space="preserve"> </v>
      </c>
      <c r="G30" s="156" t="str">
        <f>IF($B30=0," ",IF('инд. оценки 1 кл.'!P32&gt;2,IF('инд. оценки 1 кл.'!O32=2,1,3),IF('инд. оценки 1 кл.'!O32=2,2,4)))</f>
        <v xml:space="preserve"> </v>
      </c>
      <c r="H30" s="156" t="str">
        <f>IF($B30=0," ",IF('инд. оценки 1 кл.'!S32&gt;2,IF('инд. оценки 1 кл.'!R32=2,1,3),IF('инд. оценки 1 кл.'!R32=2,2,4)))</f>
        <v xml:space="preserve"> </v>
      </c>
      <c r="I30" s="156" t="str">
        <f>IF($B30=0," ",IF('инд. оценки 1 кл.'!V32&gt;2,IF('инд. оценки 1 кл.'!U32=2,1,3),IF('инд. оценки 1 кл.'!U32=2,2,4)))</f>
        <v xml:space="preserve"> </v>
      </c>
      <c r="J30" s="157" t="str">
        <f>IF($B30=0," ",IF('инд. оценки 1 кл.'!Y32&gt;2,IF('инд. оценки 1 кл.'!X32=2,1,3),IF('инд. оценки 1 кл.'!X32=2,2,4)))</f>
        <v xml:space="preserve"> </v>
      </c>
      <c r="K30" s="124" t="e">
        <f t="shared" si="0"/>
        <v>#N/A</v>
      </c>
    </row>
    <row r="31" spans="1:11" ht="11.25" customHeight="1" x14ac:dyDescent="0.25">
      <c r="A31" s="75">
        <v>29</v>
      </c>
      <c r="B31" s="123">
        <f>'инд. оценки 1 кл.'!B33</f>
        <v>0</v>
      </c>
      <c r="C31" s="156" t="str">
        <f>IF($B31=0," ",IF('инд. оценки 1 кл.'!D33&gt;2,IF('инд. оценки 1 кл.'!C33=2,1,3),IF('инд. оценки 1 кл.'!C33=2,2,4)))</f>
        <v xml:space="preserve"> </v>
      </c>
      <c r="D31" s="156" t="str">
        <f>IF($B31=0," ",IF('инд. оценки 1 кл.'!G33&gt;2,IF('инд. оценки 1 кл.'!F33=2,1,3),IF('инд. оценки 1 кл.'!F33=2,2,4)))</f>
        <v xml:space="preserve"> </v>
      </c>
      <c r="E31" s="156" t="str">
        <f>IF($B31=0," ",IF('инд. оценки 1 кл.'!J33&gt;2,IF('инд. оценки 1 кл.'!I33=2,1,3),IF('инд. оценки 1 кл.'!I33=2,2,4)))</f>
        <v xml:space="preserve"> </v>
      </c>
      <c r="F31" s="156" t="str">
        <f>IF($B31=0," ",IF('инд. оценки 1 кл.'!M33&gt;2,IF('инд. оценки 1 кл.'!L33=2,1,3),IF('инд. оценки 1 кл.'!L33=2,2,4)))</f>
        <v xml:space="preserve"> </v>
      </c>
      <c r="G31" s="156" t="str">
        <f>IF($B31=0," ",IF('инд. оценки 1 кл.'!P33&gt;2,IF('инд. оценки 1 кл.'!O33=2,1,3),IF('инд. оценки 1 кл.'!O33=2,2,4)))</f>
        <v xml:space="preserve"> </v>
      </c>
      <c r="H31" s="156" t="str">
        <f>IF($B31=0," ",IF('инд. оценки 1 кл.'!S33&gt;2,IF('инд. оценки 1 кл.'!R33=2,1,3),IF('инд. оценки 1 кл.'!R33=2,2,4)))</f>
        <v xml:space="preserve"> </v>
      </c>
      <c r="I31" s="156" t="str">
        <f>IF($B31=0," ",IF('инд. оценки 1 кл.'!V33&gt;2,IF('инд. оценки 1 кл.'!U33=2,1,3),IF('инд. оценки 1 кл.'!U33=2,2,4)))</f>
        <v xml:space="preserve"> </v>
      </c>
      <c r="J31" s="157" t="str">
        <f>IF($B31=0," ",IF('инд. оценки 1 кл.'!Y33&gt;2,IF('инд. оценки 1 кл.'!X33=2,1,3),IF('инд. оценки 1 кл.'!X33=2,2,4)))</f>
        <v xml:space="preserve"> </v>
      </c>
      <c r="K31" s="124" t="e">
        <f t="shared" si="0"/>
        <v>#N/A</v>
      </c>
    </row>
    <row r="32" spans="1:11" ht="11.25" customHeight="1" x14ac:dyDescent="0.25">
      <c r="A32" s="75">
        <v>30</v>
      </c>
      <c r="B32" s="123">
        <f>'инд. оценки 1 кл.'!B34</f>
        <v>0</v>
      </c>
      <c r="C32" s="156" t="str">
        <f>IF($B32=0," ",IF('инд. оценки 1 кл.'!D34&gt;2,IF('инд. оценки 1 кл.'!C34=2,1,3),IF('инд. оценки 1 кл.'!C34=2,2,4)))</f>
        <v xml:space="preserve"> </v>
      </c>
      <c r="D32" s="156" t="str">
        <f>IF($B32=0," ",IF('инд. оценки 1 кл.'!G34&gt;2,IF('инд. оценки 1 кл.'!F34=2,1,3),IF('инд. оценки 1 кл.'!F34=2,2,4)))</f>
        <v xml:space="preserve"> </v>
      </c>
      <c r="E32" s="156" t="str">
        <f>IF($B32=0," ",IF('инд. оценки 1 кл.'!J34&gt;2,IF('инд. оценки 1 кл.'!I34=2,1,3),IF('инд. оценки 1 кл.'!I34=2,2,4)))</f>
        <v xml:space="preserve"> </v>
      </c>
      <c r="F32" s="156" t="str">
        <f>IF($B32=0," ",IF('инд. оценки 1 кл.'!M34&gt;2,IF('инд. оценки 1 кл.'!L34=2,1,3),IF('инд. оценки 1 кл.'!L34=2,2,4)))</f>
        <v xml:space="preserve"> </v>
      </c>
      <c r="G32" s="156" t="str">
        <f>IF($B32=0," ",IF('инд. оценки 1 кл.'!P34&gt;2,IF('инд. оценки 1 кл.'!O34=2,1,3),IF('инд. оценки 1 кл.'!O34=2,2,4)))</f>
        <v xml:space="preserve"> </v>
      </c>
      <c r="H32" s="156" t="str">
        <f>IF($B32=0," ",IF('инд. оценки 1 кл.'!S34&gt;2,IF('инд. оценки 1 кл.'!R34=2,1,3),IF('инд. оценки 1 кл.'!R34=2,2,4)))</f>
        <v xml:space="preserve"> </v>
      </c>
      <c r="I32" s="156" t="str">
        <f>IF($B32=0," ",IF('инд. оценки 1 кл.'!V34&gt;2,IF('инд. оценки 1 кл.'!U34=2,1,3),IF('инд. оценки 1 кл.'!U34=2,2,4)))</f>
        <v xml:space="preserve"> </v>
      </c>
      <c r="J32" s="157" t="str">
        <f>IF($B32=0," ",IF('инд. оценки 1 кл.'!Y34&gt;2,IF('инд. оценки 1 кл.'!X34=2,1,3),IF('инд. оценки 1 кл.'!X34=2,2,4)))</f>
        <v xml:space="preserve"> </v>
      </c>
      <c r="K32" s="124" t="e">
        <f t="shared" si="0"/>
        <v>#N/A</v>
      </c>
    </row>
    <row r="33" spans="1:11" ht="11.25" customHeight="1" x14ac:dyDescent="0.25">
      <c r="A33" s="75">
        <v>31</v>
      </c>
      <c r="B33" s="123">
        <f>'инд. оценки 1 кл.'!B35</f>
        <v>0</v>
      </c>
      <c r="C33" s="156" t="str">
        <f>IF($B33=0," ",IF('инд. оценки 1 кл.'!D35&gt;2,IF('инд. оценки 1 кл.'!C35=2,1,3),IF('инд. оценки 1 кл.'!C35=2,2,4)))</f>
        <v xml:space="preserve"> </v>
      </c>
      <c r="D33" s="156" t="str">
        <f>IF($B33=0," ",IF('инд. оценки 1 кл.'!G35&gt;2,IF('инд. оценки 1 кл.'!F35=2,1,3),IF('инд. оценки 1 кл.'!F35=2,2,4)))</f>
        <v xml:space="preserve"> </v>
      </c>
      <c r="E33" s="156" t="str">
        <f>IF($B33=0," ",IF('инд. оценки 1 кл.'!J35&gt;2,IF('инд. оценки 1 кл.'!I35=2,1,3),IF('инд. оценки 1 кл.'!I35=2,2,4)))</f>
        <v xml:space="preserve"> </v>
      </c>
      <c r="F33" s="156" t="str">
        <f>IF($B33=0," ",IF('инд. оценки 1 кл.'!M35&gt;2,IF('инд. оценки 1 кл.'!L35=2,1,3),IF('инд. оценки 1 кл.'!L35=2,2,4)))</f>
        <v xml:space="preserve"> </v>
      </c>
      <c r="G33" s="156" t="str">
        <f>IF($B33=0," ",IF('инд. оценки 1 кл.'!P35&gt;2,IF('инд. оценки 1 кл.'!O35=2,1,3),IF('инд. оценки 1 кл.'!O35=2,2,4)))</f>
        <v xml:space="preserve"> </v>
      </c>
      <c r="H33" s="156" t="str">
        <f>IF($B33=0," ",IF('инд. оценки 1 кл.'!S35&gt;2,IF('инд. оценки 1 кл.'!R35=2,1,3),IF('инд. оценки 1 кл.'!R35=2,2,4)))</f>
        <v xml:space="preserve"> </v>
      </c>
      <c r="I33" s="156" t="str">
        <f>IF($B33=0," ",IF('инд. оценки 1 кл.'!V35&gt;2,IF('инд. оценки 1 кл.'!U35=2,1,3),IF('инд. оценки 1 кл.'!U35=2,2,4)))</f>
        <v xml:space="preserve"> </v>
      </c>
      <c r="J33" s="157" t="str">
        <f>IF($B33=0," ",IF('инд. оценки 1 кл.'!Y35&gt;2,IF('инд. оценки 1 кл.'!X35=2,1,3),IF('инд. оценки 1 кл.'!X35=2,2,4)))</f>
        <v xml:space="preserve"> </v>
      </c>
      <c r="K33" s="124" t="e">
        <f>MODE(C33:J33)</f>
        <v>#N/A</v>
      </c>
    </row>
    <row r="34" spans="1:11" ht="11.25" customHeight="1" x14ac:dyDescent="0.25">
      <c r="A34" s="75">
        <v>32</v>
      </c>
      <c r="B34" s="123">
        <f>'инд. оценки 1 кл.'!B36</f>
        <v>0</v>
      </c>
      <c r="C34" s="156" t="str">
        <f>IF($B34=0," ",IF('инд. оценки 1 кл.'!D36&gt;2,IF('инд. оценки 1 кл.'!C36=2,1,3),IF('инд. оценки 1 кл.'!C36=2,2,4)))</f>
        <v xml:space="preserve"> </v>
      </c>
      <c r="D34" s="156" t="str">
        <f>IF($B34=0," ",IF('инд. оценки 1 кл.'!G36&gt;2,IF('инд. оценки 1 кл.'!F36=2,1,3),IF('инд. оценки 1 кл.'!F36=2,2,4)))</f>
        <v xml:space="preserve"> </v>
      </c>
      <c r="E34" s="156" t="str">
        <f>IF($B34=0," ",IF('инд. оценки 1 кл.'!J36&gt;2,IF('инд. оценки 1 кл.'!I36=2,1,3),IF('инд. оценки 1 кл.'!I36=2,2,4)))</f>
        <v xml:space="preserve"> </v>
      </c>
      <c r="F34" s="156" t="str">
        <f>IF($B34=0," ",IF('инд. оценки 1 кл.'!M36&gt;2,IF('инд. оценки 1 кл.'!L36=2,1,3),IF('инд. оценки 1 кл.'!L36=2,2,4)))</f>
        <v xml:space="preserve"> </v>
      </c>
      <c r="G34" s="156" t="str">
        <f>IF($B34=0," ",IF('инд. оценки 1 кл.'!P36&gt;2,IF('инд. оценки 1 кл.'!O36=2,1,3),IF('инд. оценки 1 кл.'!O36=2,2,4)))</f>
        <v xml:space="preserve"> </v>
      </c>
      <c r="H34" s="156" t="str">
        <f>IF($B34=0," ",IF('инд. оценки 1 кл.'!S36&gt;2,IF('инд. оценки 1 кл.'!R36=2,1,3),IF('инд. оценки 1 кл.'!R36=2,2,4)))</f>
        <v xml:space="preserve"> </v>
      </c>
      <c r="I34" s="156" t="str">
        <f>IF($B34=0," ",IF('инд. оценки 1 кл.'!V36&gt;2,IF('инд. оценки 1 кл.'!U36=2,1,3),IF('инд. оценки 1 кл.'!U36=2,2,4)))</f>
        <v xml:space="preserve"> </v>
      </c>
      <c r="J34" s="157" t="str">
        <f>IF($B34=0," ",IF('инд. оценки 1 кл.'!Y36&gt;2,IF('инд. оценки 1 кл.'!X36=2,1,3),IF('инд. оценки 1 кл.'!X36=2,2,4)))</f>
        <v xml:space="preserve"> </v>
      </c>
      <c r="K34" s="124" t="e">
        <f>MODE(C34:J34)</f>
        <v>#N/A</v>
      </c>
    </row>
    <row r="35" spans="1:11" ht="11.25" customHeight="1" x14ac:dyDescent="0.25">
      <c r="A35" s="75">
        <v>33</v>
      </c>
      <c r="B35" s="123">
        <f>'инд. оценки 1 кл.'!B37</f>
        <v>0</v>
      </c>
      <c r="C35" s="156" t="str">
        <f>IF($B35=0," ",IF('инд. оценки 1 кл.'!D37&gt;2,IF('инд. оценки 1 кл.'!C37=2,1,3),IF('инд. оценки 1 кл.'!C37=2,2,4)))</f>
        <v xml:space="preserve"> </v>
      </c>
      <c r="D35" s="156" t="str">
        <f>IF($B35=0," ",IF('инд. оценки 1 кл.'!G37&gt;2,IF('инд. оценки 1 кл.'!F37=2,1,3),IF('инд. оценки 1 кл.'!F37=2,2,4)))</f>
        <v xml:space="preserve"> </v>
      </c>
      <c r="E35" s="156" t="str">
        <f>IF($B35=0," ",IF('инд. оценки 1 кл.'!J37&gt;2,IF('инд. оценки 1 кл.'!I37=2,1,3),IF('инд. оценки 1 кл.'!I37=2,2,4)))</f>
        <v xml:space="preserve"> </v>
      </c>
      <c r="F35" s="156" t="str">
        <f>IF($B35=0," ",IF('инд. оценки 1 кл.'!M37&gt;2,IF('инд. оценки 1 кл.'!L37=2,1,3),IF('инд. оценки 1 кл.'!L37=2,2,4)))</f>
        <v xml:space="preserve"> </v>
      </c>
      <c r="G35" s="156" t="str">
        <f>IF($B35=0," ",IF('инд. оценки 1 кл.'!P37&gt;2,IF('инд. оценки 1 кл.'!O37=2,1,3),IF('инд. оценки 1 кл.'!O37=2,2,4)))</f>
        <v xml:space="preserve"> </v>
      </c>
      <c r="H35" s="156" t="str">
        <f>IF($B35=0," ",IF('инд. оценки 1 кл.'!S37&gt;2,IF('инд. оценки 1 кл.'!R37=2,1,3),IF('инд. оценки 1 кл.'!R37=2,2,4)))</f>
        <v xml:space="preserve"> </v>
      </c>
      <c r="I35" s="156" t="str">
        <f>IF($B35=0," ",IF('инд. оценки 1 кл.'!V37&gt;2,IF('инд. оценки 1 кл.'!U37=2,1,3),IF('инд. оценки 1 кл.'!U37=2,2,4)))</f>
        <v xml:space="preserve"> </v>
      </c>
      <c r="J35" s="157" t="str">
        <f>IF($B35=0," ",IF('инд. оценки 1 кл.'!Y37&gt;2,IF('инд. оценки 1 кл.'!X37=2,1,3),IF('инд. оценки 1 кл.'!X37=2,2,4)))</f>
        <v xml:space="preserve"> </v>
      </c>
      <c r="K35" s="124" t="e">
        <f>MODE(C35:J35)</f>
        <v>#N/A</v>
      </c>
    </row>
    <row r="36" spans="1:11" ht="11.25" customHeight="1" x14ac:dyDescent="0.25">
      <c r="A36" s="75">
        <v>34</v>
      </c>
      <c r="B36" s="123">
        <f>'инд. оценки 1 кл.'!B38</f>
        <v>0</v>
      </c>
      <c r="C36" s="156" t="str">
        <f>IF($B36=0," ",IF('инд. оценки 1 кл.'!D38&gt;2,IF('инд. оценки 1 кл.'!C38=2,1,3),IF('инд. оценки 1 кл.'!C38=2,2,4)))</f>
        <v xml:space="preserve"> </v>
      </c>
      <c r="D36" s="156" t="str">
        <f>IF($B36=0," ",IF('инд. оценки 1 кл.'!G38&gt;2,IF('инд. оценки 1 кл.'!F38=2,1,3),IF('инд. оценки 1 кл.'!F38=2,2,4)))</f>
        <v xml:space="preserve"> </v>
      </c>
      <c r="E36" s="156" t="str">
        <f>IF($B36=0," ",IF('инд. оценки 1 кл.'!J38&gt;2,IF('инд. оценки 1 кл.'!I38=2,1,3),IF('инд. оценки 1 кл.'!I38=2,2,4)))</f>
        <v xml:space="preserve"> </v>
      </c>
      <c r="F36" s="156" t="str">
        <f>IF($B36=0," ",IF('инд. оценки 1 кл.'!M38&gt;2,IF('инд. оценки 1 кл.'!L38=2,1,3),IF('инд. оценки 1 кл.'!L38=2,2,4)))</f>
        <v xml:space="preserve"> </v>
      </c>
      <c r="G36" s="156" t="str">
        <f>IF($B36=0," ",IF('инд. оценки 1 кл.'!P38&gt;2,IF('инд. оценки 1 кл.'!O38=2,1,3),IF('инд. оценки 1 кл.'!O38=2,2,4)))</f>
        <v xml:space="preserve"> </v>
      </c>
      <c r="H36" s="156" t="str">
        <f>IF($B36=0," ",IF('инд. оценки 1 кл.'!S38&gt;2,IF('инд. оценки 1 кл.'!R38=2,1,3),IF('инд. оценки 1 кл.'!R38=2,2,4)))</f>
        <v xml:space="preserve"> </v>
      </c>
      <c r="I36" s="156" t="str">
        <f>IF($B36=0," ",IF('инд. оценки 1 кл.'!V38&gt;2,IF('инд. оценки 1 кл.'!U38=2,1,3),IF('инд. оценки 1 кл.'!U38=2,2,4)))</f>
        <v xml:space="preserve"> </v>
      </c>
      <c r="J36" s="157" t="str">
        <f>IF($B36=0," ",IF('инд. оценки 1 кл.'!Y38&gt;2,IF('инд. оценки 1 кл.'!X38=2,1,3),IF('инд. оценки 1 кл.'!X38=2,2,4)))</f>
        <v xml:space="preserve"> </v>
      </c>
      <c r="K36" s="124" t="e">
        <f>MODE(C36:J36)</f>
        <v>#N/A</v>
      </c>
    </row>
    <row r="37" spans="1:11" ht="11.25" customHeight="1" thickBot="1" x14ac:dyDescent="0.3">
      <c r="A37" s="75">
        <v>35</v>
      </c>
      <c r="B37" s="123">
        <f>'инд. оценки 1 кл.'!B39</f>
        <v>0</v>
      </c>
      <c r="C37" s="156" t="str">
        <f>IF($B37=0," ",IF('инд. оценки 1 кл.'!D39&gt;2,IF('инд. оценки 1 кл.'!C39=2,1,3),IF('инд. оценки 1 кл.'!C39=2,2,4)))</f>
        <v xml:space="preserve"> </v>
      </c>
      <c r="D37" s="156" t="str">
        <f>IF($B37=0," ",IF('инд. оценки 1 кл.'!G39&gt;2,IF('инд. оценки 1 кл.'!F39=2,1,3),IF('инд. оценки 1 кл.'!F39=2,2,4)))</f>
        <v xml:space="preserve"> </v>
      </c>
      <c r="E37" s="156" t="str">
        <f>IF($B37=0," ",IF('инд. оценки 1 кл.'!J39&gt;2,IF('инд. оценки 1 кл.'!I39=2,1,3),IF('инд. оценки 1 кл.'!I39=2,2,4)))</f>
        <v xml:space="preserve"> </v>
      </c>
      <c r="F37" s="156" t="str">
        <f>IF($B37=0," ",IF('инд. оценки 1 кл.'!M39&gt;2,IF('инд. оценки 1 кл.'!L39=2,1,3),IF('инд. оценки 1 кл.'!L39=2,2,4)))</f>
        <v xml:space="preserve"> </v>
      </c>
      <c r="G37" s="156" t="str">
        <f>IF($B37=0," ",IF('инд. оценки 1 кл.'!P39&gt;2,IF('инд. оценки 1 кл.'!O39=2,1,3),IF('инд. оценки 1 кл.'!O39=2,2,4)))</f>
        <v xml:space="preserve"> </v>
      </c>
      <c r="H37" s="156" t="str">
        <f>IF($B37=0," ",IF('инд. оценки 1 кл.'!S39&gt;2,IF('инд. оценки 1 кл.'!R39=2,1,3),IF('инд. оценки 1 кл.'!R39=2,2,4)))</f>
        <v xml:space="preserve"> </v>
      </c>
      <c r="I37" s="156" t="str">
        <f>IF($B37=0," ",IF('инд. оценки 1 кл.'!V39&gt;2,IF('инд. оценки 1 кл.'!U39=2,1,3),IF('инд. оценки 1 кл.'!U39=2,2,4)))</f>
        <v xml:space="preserve"> </v>
      </c>
      <c r="J37" s="157" t="str">
        <f>IF($B37=0," ",IF('инд. оценки 1 кл.'!Y39&gt;2,IF('инд. оценки 1 кл.'!X39=2,1,3),IF('инд. оценки 1 кл.'!X39=2,2,4)))</f>
        <v xml:space="preserve"> </v>
      </c>
      <c r="K37" s="125" t="e">
        <f>MODE(C37:J37)</f>
        <v>#N/A</v>
      </c>
    </row>
    <row r="38" spans="1:11" ht="22.5" customHeight="1" thickBot="1" x14ac:dyDescent="0.3">
      <c r="A38" s="270" t="s">
        <v>62</v>
      </c>
      <c r="B38" s="271"/>
      <c r="C38" s="126" t="e">
        <f t="shared" ref="C38:J38" si="1">MODE(C3:C37)</f>
        <v>#N/A</v>
      </c>
      <c r="D38" s="126" t="e">
        <f t="shared" si="1"/>
        <v>#N/A</v>
      </c>
      <c r="E38" s="126" t="e">
        <f t="shared" si="1"/>
        <v>#N/A</v>
      </c>
      <c r="F38" s="126" t="e">
        <f t="shared" si="1"/>
        <v>#N/A</v>
      </c>
      <c r="G38" s="126" t="e">
        <f t="shared" si="1"/>
        <v>#N/A</v>
      </c>
      <c r="H38" s="126" t="e">
        <f t="shared" si="1"/>
        <v>#N/A</v>
      </c>
      <c r="I38" s="126" t="e">
        <f t="shared" si="1"/>
        <v>#N/A</v>
      </c>
      <c r="J38" s="127" t="e">
        <f t="shared" si="1"/>
        <v>#N/A</v>
      </c>
      <c r="K38" s="43"/>
    </row>
    <row r="39" spans="1:11" ht="11.25" customHeight="1" x14ac:dyDescent="0.25">
      <c r="B39" s="272" t="s">
        <v>59</v>
      </c>
      <c r="C39" s="272"/>
      <c r="D39" s="272"/>
      <c r="E39" s="272"/>
      <c r="F39" s="272"/>
      <c r="G39" s="272"/>
      <c r="H39" s="272"/>
      <c r="I39" s="272"/>
      <c r="J39" s="272"/>
    </row>
    <row r="40" spans="1:11" ht="11.25" customHeight="1" x14ac:dyDescent="0.25">
      <c r="B40" s="158" t="s">
        <v>46</v>
      </c>
      <c r="C40" s="159">
        <v>1</v>
      </c>
      <c r="D40" s="153" t="s">
        <v>22</v>
      </c>
      <c r="E40" s="153"/>
      <c r="F40" s="153"/>
      <c r="G40" s="153"/>
      <c r="H40" s="153"/>
      <c r="I40" s="153"/>
      <c r="J40" s="153"/>
    </row>
    <row r="41" spans="1:11" ht="11.25" customHeight="1" x14ac:dyDescent="0.25">
      <c r="B41" s="158" t="s">
        <v>46</v>
      </c>
      <c r="C41" s="159">
        <v>2</v>
      </c>
      <c r="D41" s="153" t="s">
        <v>23</v>
      </c>
      <c r="E41" s="153"/>
      <c r="F41" s="153"/>
      <c r="G41" s="153"/>
      <c r="H41" s="153"/>
      <c r="I41" s="153"/>
      <c r="J41" s="153"/>
    </row>
    <row r="42" spans="1:11" ht="11.25" customHeight="1" x14ac:dyDescent="0.25">
      <c r="B42" s="158" t="s">
        <v>46</v>
      </c>
      <c r="C42" s="159">
        <v>3</v>
      </c>
      <c r="D42" s="153" t="s">
        <v>24</v>
      </c>
      <c r="E42" s="153"/>
      <c r="F42" s="153"/>
      <c r="G42" s="153"/>
      <c r="H42" s="153"/>
      <c r="I42" s="153"/>
      <c r="J42" s="153"/>
    </row>
    <row r="43" spans="1:11" ht="11.25" customHeight="1" x14ac:dyDescent="0.25">
      <c r="B43" s="158" t="s">
        <v>46</v>
      </c>
      <c r="C43" s="159">
        <v>4</v>
      </c>
      <c r="D43" s="153" t="s">
        <v>25</v>
      </c>
      <c r="E43" s="153"/>
      <c r="F43" s="153"/>
      <c r="G43" s="153"/>
      <c r="H43" s="153"/>
      <c r="I43" s="153"/>
      <c r="J43" s="153"/>
    </row>
    <row r="47" spans="1:11" x14ac:dyDescent="0.25">
      <c r="C47" s="159"/>
      <c r="D47" s="159"/>
      <c r="E47" s="159"/>
      <c r="F47" s="159"/>
      <c r="G47" s="153"/>
    </row>
    <row r="48" spans="1:11" x14ac:dyDescent="0.25">
      <c r="C48" s="159"/>
      <c r="D48" s="159"/>
      <c r="E48" s="159"/>
      <c r="F48" s="159"/>
      <c r="G48" s="153"/>
    </row>
    <row r="49" spans="3:7" x14ac:dyDescent="0.25">
      <c r="C49" s="159"/>
      <c r="D49" s="159"/>
      <c r="E49" s="159"/>
      <c r="F49" s="159"/>
      <c r="G49" s="153"/>
    </row>
    <row r="50" spans="3:7" x14ac:dyDescent="0.25">
      <c r="C50" s="159"/>
      <c r="D50" s="159"/>
      <c r="E50" s="159"/>
      <c r="F50" s="159"/>
      <c r="G50" s="153"/>
    </row>
    <row r="51" spans="3:7" x14ac:dyDescent="0.25">
      <c r="C51" s="159"/>
      <c r="D51" s="159"/>
      <c r="E51" s="159"/>
      <c r="F51" s="159"/>
      <c r="G51" s="153"/>
    </row>
    <row r="52" spans="3:7" x14ac:dyDescent="0.25">
      <c r="C52" s="159"/>
      <c r="D52" s="159"/>
      <c r="E52" s="159"/>
      <c r="F52" s="159"/>
      <c r="G52" s="153"/>
    </row>
    <row r="53" spans="3:7" x14ac:dyDescent="0.25">
      <c r="C53" s="159"/>
      <c r="D53" s="159"/>
      <c r="E53" s="159"/>
      <c r="F53" s="159"/>
      <c r="G53" s="153"/>
    </row>
    <row r="54" spans="3:7" x14ac:dyDescent="0.25">
      <c r="C54" s="153"/>
      <c r="D54" s="153"/>
      <c r="E54" s="153"/>
      <c r="F54" s="153"/>
      <c r="G54" s="153"/>
    </row>
  </sheetData>
  <sheetProtection password="CF36" sheet="1" objects="1" scenarios="1" formatCells="0" formatColumns="0" formatRows="0"/>
  <mergeCells count="3">
    <mergeCell ref="A38:B38"/>
    <mergeCell ref="B39:J39"/>
    <mergeCell ref="A1:K1"/>
  </mergeCells>
  <phoneticPr fontId="3" type="noConversion"/>
  <conditionalFormatting sqref="B3:J31 B37:J37">
    <cfRule type="cellIs" dxfId="354" priority="8" stopIfTrue="1" operator="equal">
      <formula>0</formula>
    </cfRule>
  </conditionalFormatting>
  <conditionalFormatting sqref="K3:K31 K37">
    <cfRule type="cellIs" dxfId="353" priority="9" stopIfTrue="1" operator="notBetween">
      <formula>1</formula>
      <formula>4</formula>
    </cfRule>
  </conditionalFormatting>
  <conditionalFormatting sqref="C3:K31 C37:K3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B4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:C4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F5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J36">
    <cfRule type="cellIs" dxfId="352" priority="2" stopIfTrue="1" operator="equal">
      <formula>0</formula>
    </cfRule>
  </conditionalFormatting>
  <conditionalFormatting sqref="K32:K36">
    <cfRule type="cellIs" dxfId="351" priority="3" stopIfTrue="1" operator="notBetween">
      <formula>1</formula>
      <formula>4</formula>
    </cfRule>
  </conditionalFormatting>
  <conditionalFormatting sqref="C32:K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K20"/>
  <sheetViews>
    <sheetView topLeftCell="A25" workbookViewId="0">
      <selection sqref="A1:K1"/>
    </sheetView>
  </sheetViews>
  <sheetFormatPr defaultColWidth="11.44140625" defaultRowHeight="13.2" x14ac:dyDescent="0.25"/>
  <cols>
    <col min="1" max="1" width="44.44140625" style="11" customWidth="1"/>
    <col min="2" max="4" width="10.6640625" style="11" customWidth="1"/>
    <col min="5" max="5" width="12" style="11" customWidth="1"/>
    <col min="6" max="9" width="10.6640625" style="11" customWidth="1"/>
    <col min="10" max="16384" width="11.44140625" style="11"/>
  </cols>
  <sheetData>
    <row r="1" spans="1:11" ht="18" thickBot="1" x14ac:dyDescent="0.35">
      <c r="A1" s="282" t="s">
        <v>71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s="110" customFormat="1" ht="16.2" thickBot="1" x14ac:dyDescent="0.35">
      <c r="A2" s="113"/>
      <c r="B2" s="283" t="s">
        <v>18</v>
      </c>
      <c r="C2" s="284"/>
      <c r="D2" s="278" t="s">
        <v>19</v>
      </c>
      <c r="E2" s="279"/>
      <c r="F2" s="128"/>
      <c r="G2" s="128"/>
      <c r="H2" s="128"/>
    </row>
    <row r="3" spans="1:11" ht="13.8" thickBot="1" x14ac:dyDescent="0.3">
      <c r="A3" s="130" t="s">
        <v>71</v>
      </c>
      <c r="B3" s="285">
        <f>AVERAGE(B20:C20)</f>
        <v>0</v>
      </c>
      <c r="C3" s="286"/>
      <c r="D3" s="280">
        <f>AVERAGE(D20:I20)</f>
        <v>0</v>
      </c>
      <c r="E3" s="281"/>
      <c r="F3" s="129"/>
      <c r="G3" s="129"/>
      <c r="H3" s="129"/>
    </row>
    <row r="17" spans="1:10" s="111" customFormat="1" ht="25.2" thickBot="1" x14ac:dyDescent="0.45">
      <c r="A17" s="282" t="s">
        <v>85</v>
      </c>
      <c r="B17" s="282"/>
      <c r="C17" s="282"/>
      <c r="D17" s="282"/>
      <c r="E17" s="282"/>
      <c r="F17" s="282"/>
      <c r="G17" s="282"/>
      <c r="H17" s="282"/>
      <c r="I17" s="282"/>
      <c r="J17" s="282"/>
    </row>
    <row r="18" spans="1:10" ht="15.6" x14ac:dyDescent="0.3">
      <c r="A18" s="104"/>
      <c r="B18" s="274" t="s">
        <v>18</v>
      </c>
      <c r="C18" s="274"/>
      <c r="D18" s="275" t="s">
        <v>19</v>
      </c>
      <c r="E18" s="276"/>
      <c r="F18" s="276"/>
      <c r="G18" s="276"/>
      <c r="H18" s="276"/>
      <c r="I18" s="277"/>
    </row>
    <row r="19" spans="1:10" ht="41.4" x14ac:dyDescent="0.25">
      <c r="A19" s="13"/>
      <c r="B19" s="12" t="s">
        <v>39</v>
      </c>
      <c r="C19" s="12" t="s">
        <v>3</v>
      </c>
      <c r="D19" s="12" t="s">
        <v>4</v>
      </c>
      <c r="E19" s="12" t="s">
        <v>5</v>
      </c>
      <c r="F19" s="12" t="s">
        <v>36</v>
      </c>
      <c r="G19" s="12" t="s">
        <v>40</v>
      </c>
      <c r="H19" s="12" t="s">
        <v>35</v>
      </c>
      <c r="I19" s="12" t="s">
        <v>8</v>
      </c>
    </row>
    <row r="20" spans="1:10" ht="27" thickBot="1" x14ac:dyDescent="0.3">
      <c r="A20" s="106" t="s">
        <v>85</v>
      </c>
      <c r="B20" s="107">
        <f>SUM('инд. оценки 1 кл.'!E5:E39)</f>
        <v>0</v>
      </c>
      <c r="C20" s="107">
        <f>SUM('инд. оценки 1 кл.'!H5:H39)</f>
        <v>0</v>
      </c>
      <c r="D20" s="107">
        <f>SUM('инд. оценки 1 кл.'!K5:K39)</f>
        <v>0</v>
      </c>
      <c r="E20" s="107">
        <f>SUM('инд. оценки 1 кл.'!N5:N39)</f>
        <v>0</v>
      </c>
      <c r="F20" s="107">
        <f>SUM('инд. оценки 1 кл.'!Q5:Q39)</f>
        <v>0</v>
      </c>
      <c r="G20" s="107">
        <f>SUM('инд. оценки 1 кл.'!T5:T39)</f>
        <v>0</v>
      </c>
      <c r="H20" s="107">
        <f>SUM('инд. оценки 1 кл.'!W5:W39)</f>
        <v>0</v>
      </c>
      <c r="I20" s="107">
        <f>SUM('инд. оценки 1 кл.'!Z5:Z39)</f>
        <v>0</v>
      </c>
    </row>
  </sheetData>
  <sheetProtection password="CF36" sheet="1"/>
  <mergeCells count="8">
    <mergeCell ref="B18:C18"/>
    <mergeCell ref="D18:I18"/>
    <mergeCell ref="D2:E2"/>
    <mergeCell ref="D3:E3"/>
    <mergeCell ref="A1:K1"/>
    <mergeCell ref="B2:C2"/>
    <mergeCell ref="B3:C3"/>
    <mergeCell ref="A17:J17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Q1189"/>
  <sheetViews>
    <sheetView tabSelected="1" topLeftCell="A31" workbookViewId="0">
      <selection activeCell="P122" sqref="P122:P123"/>
    </sheetView>
  </sheetViews>
  <sheetFormatPr defaultColWidth="8.6640625" defaultRowHeight="13.2" x14ac:dyDescent="0.25"/>
  <cols>
    <col min="1" max="1" width="26" customWidth="1"/>
    <col min="2" max="9" width="8.6640625" customWidth="1"/>
  </cols>
  <sheetData>
    <row r="1" spans="1:13" ht="24" customHeight="1" x14ac:dyDescent="0.25">
      <c r="A1" s="300" t="s">
        <v>61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6.2" thickBot="1" x14ac:dyDescent="0.35">
      <c r="A2" s="301">
        <f>A5</f>
        <v>0</v>
      </c>
      <c r="B2" s="301"/>
      <c r="C2" s="301"/>
      <c r="D2" s="301"/>
      <c r="E2" s="301"/>
      <c r="F2" s="301"/>
      <c r="G2" s="301"/>
      <c r="H2" s="301"/>
      <c r="I2" s="301"/>
      <c r="M2">
        <v>1</v>
      </c>
    </row>
    <row r="3" spans="1:13" ht="13.8" x14ac:dyDescent="0.3">
      <c r="A3" s="16"/>
      <c r="B3" s="302" t="s">
        <v>18</v>
      </c>
      <c r="C3" s="303"/>
      <c r="D3" s="304" t="s">
        <v>19</v>
      </c>
      <c r="E3" s="302" t="s">
        <v>19</v>
      </c>
      <c r="F3" s="303"/>
      <c r="G3" s="303"/>
      <c r="H3" s="303"/>
      <c r="I3" s="303"/>
    </row>
    <row r="4" spans="1:13" ht="51.6" thickBot="1" x14ac:dyDescent="0.3">
      <c r="A4" s="17"/>
      <c r="B4" s="18" t="s">
        <v>39</v>
      </c>
      <c r="C4" s="19" t="s">
        <v>3</v>
      </c>
      <c r="D4" s="20" t="s">
        <v>4</v>
      </c>
      <c r="E4" s="18" t="s">
        <v>5</v>
      </c>
      <c r="F4" s="19" t="s">
        <v>36</v>
      </c>
      <c r="G4" s="19" t="s">
        <v>40</v>
      </c>
      <c r="H4" s="19" t="s">
        <v>35</v>
      </c>
      <c r="I4" s="19" t="s">
        <v>8</v>
      </c>
    </row>
    <row r="5" spans="1:13" x14ac:dyDescent="0.25">
      <c r="A5" s="21">
        <f>'инд. оценки 1 кл.'!B5</f>
        <v>0</v>
      </c>
      <c r="B5" s="22">
        <f>'инд. оценки 1 кл.'!E5</f>
        <v>0</v>
      </c>
      <c r="C5" s="23">
        <f>'инд. оценки 1 кл.'!H5</f>
        <v>0</v>
      </c>
      <c r="D5" s="24">
        <f>'инд. оценки 1 кл.'!K5</f>
        <v>0</v>
      </c>
      <c r="E5" s="22">
        <f>'инд. оценки 1 кл.'!N5</f>
        <v>0</v>
      </c>
      <c r="F5" s="23">
        <f>'инд. оценки 1 кл.'!Q5</f>
        <v>0</v>
      </c>
      <c r="G5" s="23">
        <f>'инд. оценки 1 кл.'!T5</f>
        <v>0</v>
      </c>
      <c r="H5" s="23">
        <f>'инд. оценки 1 кл.'!W5</f>
        <v>0</v>
      </c>
      <c r="I5" s="23">
        <f>'инд. оценки 1 кл.'!Z5</f>
        <v>0</v>
      </c>
    </row>
    <row r="6" spans="1:13" x14ac:dyDescent="0.25">
      <c r="A6" s="25" t="s">
        <v>46</v>
      </c>
      <c r="B6" s="26" t="str">
        <f>'группы 1 кл.'!C3</f>
        <v xml:space="preserve"> </v>
      </c>
      <c r="C6" s="26" t="str">
        <f>'группы 1 кл.'!D3</f>
        <v xml:space="preserve"> </v>
      </c>
      <c r="D6" s="26" t="str">
        <f>'группы 1 кл.'!E3</f>
        <v xml:space="preserve"> </v>
      </c>
      <c r="E6" s="26" t="str">
        <f>'группы 1 кл.'!F3</f>
        <v xml:space="preserve"> </v>
      </c>
      <c r="F6" s="26" t="str">
        <f>'группы 1 кл.'!G3</f>
        <v xml:space="preserve"> </v>
      </c>
      <c r="G6" s="26" t="str">
        <f>'группы 1 кл.'!H3</f>
        <v xml:space="preserve"> </v>
      </c>
      <c r="H6" s="26" t="str">
        <f>'группы 1 кл.'!I3</f>
        <v xml:space="preserve"> </v>
      </c>
      <c r="I6" s="26" t="str">
        <f>'группы 1 кл.'!J3</f>
        <v xml:space="preserve"> </v>
      </c>
    </row>
    <row r="8" spans="1:13" ht="13.8" thickBot="1" x14ac:dyDescent="0.3"/>
    <row r="9" spans="1:13" x14ac:dyDescent="0.25">
      <c r="A9" s="287" t="s">
        <v>42</v>
      </c>
      <c r="B9" s="288"/>
      <c r="C9" s="288"/>
      <c r="D9" s="289"/>
    </row>
    <row r="10" spans="1:13" ht="13.8" thickBot="1" x14ac:dyDescent="0.3">
      <c r="A10" s="290"/>
      <c r="B10" s="291"/>
      <c r="C10" s="291"/>
      <c r="D10" s="292"/>
    </row>
    <row r="11" spans="1:13" x14ac:dyDescent="0.25">
      <c r="A11" s="32" t="s">
        <v>58</v>
      </c>
      <c r="B11" s="293">
        <f>SUM(B5:I5)</f>
        <v>0</v>
      </c>
      <c r="C11" s="294"/>
      <c r="D11" s="295"/>
    </row>
    <row r="12" spans="1:13" x14ac:dyDescent="0.25">
      <c r="A12" s="33" t="s">
        <v>48</v>
      </c>
      <c r="B12" s="296" t="e">
        <f>'группы 1 кл.'!K3</f>
        <v>#N/A</v>
      </c>
      <c r="C12" s="297"/>
      <c r="D12" s="298"/>
    </row>
    <row r="21" spans="1:4" ht="12.75" customHeight="1" x14ac:dyDescent="0.25"/>
    <row r="22" spans="1:4" ht="13.5" customHeight="1" x14ac:dyDescent="0.25"/>
    <row r="24" spans="1:4" x14ac:dyDescent="0.25">
      <c r="A24" s="39"/>
      <c r="B24" s="39"/>
      <c r="C24" s="39"/>
      <c r="D24" s="39"/>
    </row>
    <row r="25" spans="1:4" x14ac:dyDescent="0.25">
      <c r="A25" s="39"/>
      <c r="B25" s="39"/>
      <c r="C25" s="39"/>
      <c r="D25" s="39"/>
    </row>
    <row r="26" spans="1:4" ht="12.75" customHeight="1" x14ac:dyDescent="0.25">
      <c r="A26" s="45"/>
      <c r="B26" s="45"/>
      <c r="C26" s="45"/>
      <c r="D26" s="45"/>
    </row>
    <row r="27" spans="1:4" ht="12.75" customHeight="1" x14ac:dyDescent="0.25">
      <c r="A27" s="45"/>
      <c r="B27" s="45"/>
      <c r="C27" s="45"/>
      <c r="D27" s="45"/>
    </row>
    <row r="28" spans="1:4" x14ac:dyDescent="0.25">
      <c r="A28" s="35"/>
      <c r="B28" s="299"/>
      <c r="C28" s="299"/>
      <c r="D28" s="299"/>
    </row>
    <row r="29" spans="1:4" x14ac:dyDescent="0.25">
      <c r="A29" s="35"/>
      <c r="B29" s="299"/>
      <c r="C29" s="299"/>
      <c r="D29" s="299"/>
    </row>
    <row r="30" spans="1:4" x14ac:dyDescent="0.25">
      <c r="A30" s="39"/>
      <c r="B30" s="39"/>
      <c r="C30" s="39"/>
      <c r="D30" s="39"/>
    </row>
    <row r="36" spans="1:13" ht="18.75" customHeight="1" x14ac:dyDescent="0.25">
      <c r="A36" s="300" t="s">
        <v>61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</row>
    <row r="37" spans="1:13" ht="16.2" thickBot="1" x14ac:dyDescent="0.35">
      <c r="A37" s="301">
        <f>A40</f>
        <v>0</v>
      </c>
      <c r="B37" s="301"/>
      <c r="C37" s="301"/>
      <c r="D37" s="301"/>
      <c r="E37" s="301"/>
      <c r="F37" s="301"/>
      <c r="G37" s="301"/>
      <c r="H37" s="301"/>
      <c r="I37" s="301"/>
      <c r="M37">
        <v>2</v>
      </c>
    </row>
    <row r="38" spans="1:13" ht="13.8" x14ac:dyDescent="0.3">
      <c r="A38" s="16"/>
      <c r="B38" s="302" t="s">
        <v>18</v>
      </c>
      <c r="C38" s="303"/>
      <c r="D38" s="304" t="s">
        <v>19</v>
      </c>
      <c r="E38" s="302" t="s">
        <v>19</v>
      </c>
      <c r="F38" s="303"/>
      <c r="G38" s="303"/>
      <c r="H38" s="303"/>
      <c r="I38" s="303"/>
    </row>
    <row r="39" spans="1:13" ht="53.25" customHeight="1" thickBot="1" x14ac:dyDescent="0.3">
      <c r="A39" s="17"/>
      <c r="B39" s="18" t="s">
        <v>39</v>
      </c>
      <c r="C39" s="19" t="s">
        <v>3</v>
      </c>
      <c r="D39" s="20" t="s">
        <v>4</v>
      </c>
      <c r="E39" s="18" t="s">
        <v>5</v>
      </c>
      <c r="F39" s="19" t="s">
        <v>36</v>
      </c>
      <c r="G39" s="19" t="s">
        <v>40</v>
      </c>
      <c r="H39" s="19" t="s">
        <v>35</v>
      </c>
      <c r="I39" s="19" t="s">
        <v>8</v>
      </c>
    </row>
    <row r="40" spans="1:13" x14ac:dyDescent="0.25">
      <c r="A40" s="21">
        <f>'инд. оценки 1 кл.'!B6</f>
        <v>0</v>
      </c>
      <c r="B40" s="22">
        <f>'инд. оценки 1 кл.'!E6</f>
        <v>0</v>
      </c>
      <c r="C40" s="23">
        <f>'инд. оценки 1 кл.'!H6</f>
        <v>0</v>
      </c>
      <c r="D40" s="24">
        <f>'инд. оценки 1 кл.'!K6</f>
        <v>0</v>
      </c>
      <c r="E40" s="22">
        <f>'инд. оценки 1 кл.'!N6</f>
        <v>0</v>
      </c>
      <c r="F40" s="23">
        <f>'инд. оценки 1 кл.'!Q6</f>
        <v>0</v>
      </c>
      <c r="G40" s="23">
        <f>'инд. оценки 1 кл.'!T6</f>
        <v>0</v>
      </c>
      <c r="H40" s="23">
        <f>'инд. оценки 1 кл.'!W6</f>
        <v>0</v>
      </c>
      <c r="I40" s="23">
        <f>'инд. оценки 1 кл.'!Z6</f>
        <v>0</v>
      </c>
    </row>
    <row r="41" spans="1:13" x14ac:dyDescent="0.25">
      <c r="A41" s="25" t="s">
        <v>46</v>
      </c>
      <c r="B41" s="26" t="str">
        <f>'группы 1 кл.'!C4</f>
        <v xml:space="preserve"> </v>
      </c>
      <c r="C41" s="26" t="str">
        <f>'группы 1 кл.'!D4</f>
        <v xml:space="preserve"> </v>
      </c>
      <c r="D41" s="26" t="str">
        <f>'группы 1 кл.'!E4</f>
        <v xml:space="preserve"> </v>
      </c>
      <c r="E41" s="26" t="str">
        <f>'группы 1 кл.'!F4</f>
        <v xml:space="preserve"> </v>
      </c>
      <c r="F41" s="26" t="str">
        <f>'группы 1 кл.'!G4</f>
        <v xml:space="preserve"> </v>
      </c>
      <c r="G41" s="26" t="str">
        <f>'группы 1 кл.'!H4</f>
        <v xml:space="preserve"> </v>
      </c>
      <c r="H41" s="26" t="str">
        <f>'группы 1 кл.'!I4</f>
        <v xml:space="preserve"> </v>
      </c>
      <c r="I41" s="26" t="str">
        <f>'группы 1 кл.'!J4</f>
        <v xml:space="preserve"> </v>
      </c>
    </row>
    <row r="43" spans="1:13" ht="13.8" thickBot="1" x14ac:dyDescent="0.3"/>
    <row r="44" spans="1:13" x14ac:dyDescent="0.25">
      <c r="A44" s="287" t="s">
        <v>42</v>
      </c>
      <c r="B44" s="288"/>
      <c r="C44" s="288"/>
      <c r="D44" s="289"/>
    </row>
    <row r="45" spans="1:13" ht="13.8" thickBot="1" x14ac:dyDescent="0.3">
      <c r="A45" s="290"/>
      <c r="B45" s="291"/>
      <c r="C45" s="291"/>
      <c r="D45" s="292"/>
    </row>
    <row r="46" spans="1:13" x14ac:dyDescent="0.25">
      <c r="A46" s="32" t="s">
        <v>58</v>
      </c>
      <c r="B46" s="293">
        <f>SUM(B40:I40)</f>
        <v>0</v>
      </c>
      <c r="C46" s="294"/>
      <c r="D46" s="295"/>
    </row>
    <row r="47" spans="1:13" x14ac:dyDescent="0.25">
      <c r="A47" s="33" t="s">
        <v>48</v>
      </c>
      <c r="B47" s="296" t="e">
        <f>'группы 1 кл.'!K4</f>
        <v>#N/A</v>
      </c>
      <c r="C47" s="297"/>
      <c r="D47" s="298"/>
    </row>
    <row r="59" spans="1:17" x14ac:dyDescent="0.25">
      <c r="A59" s="39"/>
      <c r="B59" s="39"/>
      <c r="C59" s="39"/>
      <c r="D59" s="39"/>
    </row>
    <row r="60" spans="1:17" x14ac:dyDescent="0.25">
      <c r="A60" s="39"/>
      <c r="B60" s="39"/>
      <c r="C60" s="39"/>
      <c r="D60" s="39"/>
    </row>
    <row r="61" spans="1:17" ht="12.75" customHeight="1" x14ac:dyDescent="0.25">
      <c r="A61" s="45"/>
      <c r="B61" s="45"/>
      <c r="C61" s="45"/>
      <c r="D61" s="45"/>
      <c r="N61" s="39"/>
      <c r="O61" s="39"/>
      <c r="P61" s="39"/>
      <c r="Q61" s="39"/>
    </row>
    <row r="62" spans="1:17" ht="13.5" customHeight="1" x14ac:dyDescent="0.25">
      <c r="A62" s="45"/>
      <c r="B62" s="45"/>
      <c r="C62" s="45"/>
      <c r="D62" s="45"/>
    </row>
    <row r="63" spans="1:17" x14ac:dyDescent="0.25">
      <c r="A63" s="35"/>
      <c r="B63" s="299"/>
      <c r="C63" s="299"/>
      <c r="D63" s="299"/>
    </row>
    <row r="64" spans="1:17" x14ac:dyDescent="0.25">
      <c r="A64" s="35"/>
      <c r="B64" s="299"/>
      <c r="C64" s="299"/>
      <c r="D64" s="299"/>
    </row>
    <row r="65" spans="1:13" x14ac:dyDescent="0.25">
      <c r="A65" s="39"/>
      <c r="B65" s="39"/>
      <c r="C65" s="39"/>
      <c r="D65" s="39"/>
    </row>
    <row r="71" spans="1:13" ht="21" customHeight="1" x14ac:dyDescent="0.25">
      <c r="A71" s="300" t="s">
        <v>61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</row>
    <row r="72" spans="1:13" ht="16.2" thickBot="1" x14ac:dyDescent="0.35">
      <c r="A72" s="301">
        <f>A75</f>
        <v>0</v>
      </c>
      <c r="B72" s="301"/>
      <c r="C72" s="301"/>
      <c r="D72" s="301"/>
      <c r="E72" s="301"/>
      <c r="F72" s="301"/>
      <c r="G72" s="301"/>
      <c r="H72" s="301"/>
      <c r="I72" s="301"/>
      <c r="M72">
        <v>3</v>
      </c>
    </row>
    <row r="73" spans="1:13" ht="13.8" x14ac:dyDescent="0.3">
      <c r="A73" s="16"/>
      <c r="B73" s="302" t="s">
        <v>18</v>
      </c>
      <c r="C73" s="303"/>
      <c r="D73" s="304" t="s">
        <v>19</v>
      </c>
      <c r="E73" s="302" t="s">
        <v>19</v>
      </c>
      <c r="F73" s="303"/>
      <c r="G73" s="303"/>
      <c r="H73" s="303"/>
      <c r="I73" s="303"/>
    </row>
    <row r="74" spans="1:13" ht="51.6" thickBot="1" x14ac:dyDescent="0.3">
      <c r="A74" s="17"/>
      <c r="B74" s="18" t="s">
        <v>39</v>
      </c>
      <c r="C74" s="19" t="s">
        <v>3</v>
      </c>
      <c r="D74" s="20" t="s">
        <v>4</v>
      </c>
      <c r="E74" s="18" t="s">
        <v>5</v>
      </c>
      <c r="F74" s="19" t="s">
        <v>36</v>
      </c>
      <c r="G74" s="19" t="s">
        <v>40</v>
      </c>
      <c r="H74" s="19" t="s">
        <v>35</v>
      </c>
      <c r="I74" s="19" t="s">
        <v>8</v>
      </c>
    </row>
    <row r="75" spans="1:13" x14ac:dyDescent="0.25">
      <c r="A75" s="21">
        <f>'инд. оценки 1 кл.'!B7</f>
        <v>0</v>
      </c>
      <c r="B75" s="22">
        <f>'инд. оценки 1 кл.'!E7</f>
        <v>0</v>
      </c>
      <c r="C75" s="23">
        <f>'инд. оценки 1 кл.'!H7</f>
        <v>0</v>
      </c>
      <c r="D75" s="24">
        <f>'инд. оценки 1 кл.'!K7</f>
        <v>0</v>
      </c>
      <c r="E75" s="22">
        <f>'инд. оценки 1 кл.'!N7</f>
        <v>0</v>
      </c>
      <c r="F75" s="23">
        <f>'инд. оценки 1 кл.'!Q7</f>
        <v>0</v>
      </c>
      <c r="G75" s="23">
        <f>'инд. оценки 1 кл.'!T7</f>
        <v>0</v>
      </c>
      <c r="H75" s="23">
        <f>'инд. оценки 1 кл.'!W7</f>
        <v>0</v>
      </c>
      <c r="I75" s="23">
        <f>'инд. оценки 1 кл.'!Z7</f>
        <v>0</v>
      </c>
    </row>
    <row r="76" spans="1:13" x14ac:dyDescent="0.25">
      <c r="A76" s="25" t="s">
        <v>46</v>
      </c>
      <c r="B76" s="26" t="str">
        <f>'группы 1 кл.'!C5</f>
        <v xml:space="preserve"> </v>
      </c>
      <c r="C76" s="26" t="str">
        <f>'группы 1 кл.'!D5</f>
        <v xml:space="preserve"> </v>
      </c>
      <c r="D76" s="26" t="str">
        <f>'группы 1 кл.'!E5</f>
        <v xml:space="preserve"> </v>
      </c>
      <c r="E76" s="26" t="str">
        <f>'группы 1 кл.'!F5</f>
        <v xml:space="preserve"> </v>
      </c>
      <c r="F76" s="26" t="str">
        <f>'группы 1 кл.'!G5</f>
        <v xml:space="preserve"> </v>
      </c>
      <c r="G76" s="26" t="str">
        <f>'группы 1 кл.'!H5</f>
        <v xml:space="preserve"> </v>
      </c>
      <c r="H76" s="26" t="str">
        <f>'группы 1 кл.'!I5</f>
        <v xml:space="preserve"> </v>
      </c>
      <c r="I76" s="26" t="str">
        <f>'группы 1 кл.'!J5</f>
        <v xml:space="preserve"> </v>
      </c>
    </row>
    <row r="78" spans="1:13" ht="13.8" thickBot="1" x14ac:dyDescent="0.3"/>
    <row r="79" spans="1:13" ht="12.75" customHeight="1" x14ac:dyDescent="0.25">
      <c r="A79" s="287" t="s">
        <v>42</v>
      </c>
      <c r="B79" s="288"/>
      <c r="C79" s="288"/>
      <c r="D79" s="289"/>
    </row>
    <row r="80" spans="1:13" ht="13.5" customHeight="1" thickBot="1" x14ac:dyDescent="0.3">
      <c r="A80" s="290"/>
      <c r="B80" s="291"/>
      <c r="C80" s="291"/>
      <c r="D80" s="292"/>
    </row>
    <row r="81" spans="1:4" x14ac:dyDescent="0.25">
      <c r="A81" s="32" t="s">
        <v>58</v>
      </c>
      <c r="B81" s="293">
        <f>SUM(B75:I75)</f>
        <v>0</v>
      </c>
      <c r="C81" s="294"/>
      <c r="D81" s="295"/>
    </row>
    <row r="82" spans="1:4" x14ac:dyDescent="0.25">
      <c r="A82" s="33" t="s">
        <v>48</v>
      </c>
      <c r="B82" s="296" t="e">
        <f>MODE(B76:I76)</f>
        <v>#N/A</v>
      </c>
      <c r="C82" s="297"/>
      <c r="D82" s="298"/>
    </row>
    <row r="94" spans="1:4" x14ac:dyDescent="0.25">
      <c r="A94" s="39"/>
      <c r="B94" s="39"/>
      <c r="C94" s="39"/>
      <c r="D94" s="39"/>
    </row>
    <row r="95" spans="1:4" x14ac:dyDescent="0.25">
      <c r="A95" s="39"/>
      <c r="B95" s="39"/>
      <c r="C95" s="39"/>
      <c r="D95" s="39"/>
    </row>
    <row r="96" spans="1:4" ht="12.75" customHeight="1" x14ac:dyDescent="0.25">
      <c r="A96" s="45"/>
      <c r="B96" s="45"/>
      <c r="C96" s="45"/>
      <c r="D96" s="45"/>
    </row>
    <row r="97" spans="1:13" ht="13.5" customHeight="1" x14ac:dyDescent="0.25">
      <c r="A97" s="45"/>
      <c r="B97" s="45"/>
      <c r="C97" s="45"/>
      <c r="D97" s="45"/>
    </row>
    <row r="98" spans="1:13" x14ac:dyDescent="0.25">
      <c r="A98" s="35"/>
      <c r="B98" s="299"/>
      <c r="C98" s="299"/>
      <c r="D98" s="299"/>
    </row>
    <row r="99" spans="1:13" x14ac:dyDescent="0.25">
      <c r="A99" s="35"/>
      <c r="B99" s="299"/>
      <c r="C99" s="299"/>
      <c r="D99" s="299"/>
    </row>
    <row r="100" spans="1:13" x14ac:dyDescent="0.25">
      <c r="A100" s="39"/>
      <c r="B100" s="39"/>
      <c r="C100" s="39"/>
      <c r="D100" s="39"/>
    </row>
    <row r="106" spans="1:13" ht="21" x14ac:dyDescent="0.25">
      <c r="A106" s="300" t="s">
        <v>61</v>
      </c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</row>
    <row r="107" spans="1:13" ht="16.2" thickBot="1" x14ac:dyDescent="0.35">
      <c r="A107" s="301">
        <f>A110</f>
        <v>0</v>
      </c>
      <c r="B107" s="301"/>
      <c r="C107" s="301"/>
      <c r="D107" s="301"/>
      <c r="E107" s="301"/>
      <c r="F107" s="301"/>
      <c r="G107" s="301"/>
      <c r="H107" s="301"/>
      <c r="I107" s="301"/>
      <c r="M107">
        <v>4</v>
      </c>
    </row>
    <row r="108" spans="1:13" ht="13.8" x14ac:dyDescent="0.3">
      <c r="A108" s="16"/>
      <c r="B108" s="302" t="s">
        <v>18</v>
      </c>
      <c r="C108" s="303"/>
      <c r="D108" s="304" t="s">
        <v>19</v>
      </c>
      <c r="E108" s="302" t="s">
        <v>19</v>
      </c>
      <c r="F108" s="303"/>
      <c r="G108" s="303"/>
      <c r="H108" s="303"/>
      <c r="I108" s="303"/>
    </row>
    <row r="109" spans="1:13" ht="51.6" thickBot="1" x14ac:dyDescent="0.3">
      <c r="A109" s="17"/>
      <c r="B109" s="18" t="s">
        <v>39</v>
      </c>
      <c r="C109" s="19" t="s">
        <v>3</v>
      </c>
      <c r="D109" s="20" t="s">
        <v>4</v>
      </c>
      <c r="E109" s="18" t="s">
        <v>5</v>
      </c>
      <c r="F109" s="19" t="s">
        <v>36</v>
      </c>
      <c r="G109" s="19" t="s">
        <v>40</v>
      </c>
      <c r="H109" s="19" t="s">
        <v>35</v>
      </c>
      <c r="I109" s="19" t="s">
        <v>8</v>
      </c>
    </row>
    <row r="110" spans="1:13" x14ac:dyDescent="0.25">
      <c r="A110" s="21">
        <f>'инд. оценки 1 кл.'!B8</f>
        <v>0</v>
      </c>
      <c r="B110" s="22">
        <f>'инд. оценки 1 кл.'!E8</f>
        <v>0</v>
      </c>
      <c r="C110" s="23">
        <f>'инд. оценки 1 кл.'!H8</f>
        <v>0</v>
      </c>
      <c r="D110" s="24">
        <f>'инд. оценки 1 кл.'!K8</f>
        <v>0</v>
      </c>
      <c r="E110" s="22">
        <f>'инд. оценки 1 кл.'!N8</f>
        <v>0</v>
      </c>
      <c r="F110" s="23">
        <f>'инд. оценки 1 кл.'!Q8</f>
        <v>0</v>
      </c>
      <c r="G110" s="23">
        <f>'инд. оценки 1 кл.'!T8</f>
        <v>0</v>
      </c>
      <c r="H110" s="23">
        <f>'инд. оценки 1 кл.'!W8</f>
        <v>0</v>
      </c>
      <c r="I110" s="23">
        <f>'инд. оценки 1 кл.'!Z8</f>
        <v>0</v>
      </c>
    </row>
    <row r="111" spans="1:13" x14ac:dyDescent="0.25">
      <c r="A111" s="25" t="s">
        <v>46</v>
      </c>
      <c r="B111" s="26" t="str">
        <f>'группы 1 кл.'!C6</f>
        <v xml:space="preserve"> </v>
      </c>
      <c r="C111" s="26" t="str">
        <f>'группы 1 кл.'!D6</f>
        <v xml:space="preserve"> </v>
      </c>
      <c r="D111" s="26" t="str">
        <f>'группы 1 кл.'!E6</f>
        <v xml:space="preserve"> </v>
      </c>
      <c r="E111" s="26" t="str">
        <f>'группы 1 кл.'!F6</f>
        <v xml:space="preserve"> </v>
      </c>
      <c r="F111" s="26" t="str">
        <f>'группы 1 кл.'!G6</f>
        <v xml:space="preserve"> </v>
      </c>
      <c r="G111" s="26" t="str">
        <f>'группы 1 кл.'!H6</f>
        <v xml:space="preserve"> </v>
      </c>
      <c r="H111" s="26" t="str">
        <f>'группы 1 кл.'!I6</f>
        <v xml:space="preserve"> </v>
      </c>
      <c r="I111" s="26" t="str">
        <f>'группы 1 кл.'!J6</f>
        <v xml:space="preserve"> </v>
      </c>
    </row>
    <row r="113" spans="1:17" ht="13.8" thickBot="1" x14ac:dyDescent="0.3">
      <c r="N113" s="39"/>
      <c r="O113" s="39"/>
      <c r="P113" s="39"/>
      <c r="Q113" s="39"/>
    </row>
    <row r="114" spans="1:17" x14ac:dyDescent="0.25">
      <c r="A114" s="287" t="s">
        <v>42</v>
      </c>
      <c r="B114" s="288"/>
      <c r="C114" s="288"/>
      <c r="D114" s="289"/>
      <c r="N114" s="39"/>
      <c r="O114" s="39"/>
      <c r="P114" s="39"/>
      <c r="Q114" s="39"/>
    </row>
    <row r="115" spans="1:17" ht="13.8" thickBot="1" x14ac:dyDescent="0.3">
      <c r="A115" s="290"/>
      <c r="B115" s="291"/>
      <c r="C115" s="291"/>
      <c r="D115" s="292"/>
      <c r="N115" s="39"/>
      <c r="O115" s="39"/>
      <c r="P115" s="39"/>
      <c r="Q115" s="39"/>
    </row>
    <row r="116" spans="1:17" x14ac:dyDescent="0.25">
      <c r="A116" s="32" t="s">
        <v>58</v>
      </c>
      <c r="B116" s="293">
        <f>SUM(B110:I110)</f>
        <v>0</v>
      </c>
      <c r="C116" s="294"/>
      <c r="D116" s="295"/>
      <c r="N116" s="39"/>
      <c r="O116" s="39"/>
      <c r="P116" s="39"/>
      <c r="Q116" s="39"/>
    </row>
    <row r="117" spans="1:17" x14ac:dyDescent="0.25">
      <c r="A117" s="33" t="s">
        <v>48</v>
      </c>
      <c r="B117" s="296" t="e">
        <f>MODE(B111:I111)</f>
        <v>#N/A</v>
      </c>
      <c r="C117" s="297"/>
      <c r="D117" s="298"/>
      <c r="N117" s="39"/>
      <c r="O117" s="39"/>
      <c r="P117" s="39"/>
      <c r="Q117" s="39"/>
    </row>
    <row r="118" spans="1:17" x14ac:dyDescent="0.25">
      <c r="N118" s="39"/>
      <c r="O118" s="39"/>
      <c r="P118" s="39"/>
      <c r="Q118" s="39"/>
    </row>
    <row r="119" spans="1:17" x14ac:dyDescent="0.25">
      <c r="N119" s="39"/>
      <c r="O119" s="39"/>
      <c r="P119" s="39"/>
      <c r="Q119" s="39"/>
    </row>
    <row r="120" spans="1:17" x14ac:dyDescent="0.25">
      <c r="N120" s="39"/>
      <c r="O120" s="39"/>
      <c r="P120" s="39"/>
      <c r="Q120" s="39"/>
    </row>
    <row r="121" spans="1:17" x14ac:dyDescent="0.25">
      <c r="N121" s="39"/>
      <c r="O121" s="39"/>
      <c r="P121" s="39"/>
      <c r="Q121" s="39"/>
    </row>
    <row r="122" spans="1:17" x14ac:dyDescent="0.25">
      <c r="N122" s="39"/>
      <c r="O122" s="39"/>
      <c r="P122" s="39"/>
      <c r="Q122" s="39"/>
    </row>
    <row r="123" spans="1:17" x14ac:dyDescent="0.25">
      <c r="N123" s="39"/>
      <c r="O123" s="39"/>
      <c r="P123" s="39"/>
      <c r="Q123" s="39"/>
    </row>
    <row r="124" spans="1:17" x14ac:dyDescent="0.25">
      <c r="N124" s="39"/>
      <c r="O124" s="39"/>
      <c r="P124" s="39"/>
      <c r="Q124" s="39"/>
    </row>
    <row r="125" spans="1:17" x14ac:dyDescent="0.25">
      <c r="N125" s="39"/>
      <c r="O125" s="39"/>
      <c r="P125" s="39"/>
      <c r="Q125" s="39"/>
    </row>
    <row r="126" spans="1:17" x14ac:dyDescent="0.25">
      <c r="N126" s="39"/>
      <c r="O126" s="39"/>
      <c r="P126" s="39"/>
      <c r="Q126" s="39"/>
    </row>
    <row r="127" spans="1:17" x14ac:dyDescent="0.25">
      <c r="N127" s="39"/>
      <c r="O127" s="39"/>
      <c r="P127" s="39"/>
      <c r="Q127" s="39"/>
    </row>
    <row r="128" spans="1:17" x14ac:dyDescent="0.25">
      <c r="N128" s="39"/>
      <c r="O128" s="39"/>
      <c r="P128" s="39"/>
      <c r="Q128" s="39"/>
    </row>
    <row r="129" spans="1:17" x14ac:dyDescent="0.25">
      <c r="A129" s="39"/>
      <c r="B129" s="39"/>
      <c r="C129" s="39"/>
      <c r="D129" s="39"/>
      <c r="N129" s="39"/>
      <c r="O129" s="39"/>
      <c r="P129" s="39"/>
      <c r="Q129" s="39"/>
    </row>
    <row r="130" spans="1:17" x14ac:dyDescent="0.25">
      <c r="A130" s="39"/>
      <c r="B130" s="39"/>
      <c r="C130" s="39"/>
      <c r="D130" s="39"/>
      <c r="N130" s="39"/>
      <c r="O130" s="39"/>
      <c r="P130" s="39"/>
      <c r="Q130" s="39"/>
    </row>
    <row r="131" spans="1:17" ht="18" x14ac:dyDescent="0.25">
      <c r="A131" s="45"/>
      <c r="B131" s="45"/>
      <c r="C131" s="45"/>
      <c r="D131" s="45"/>
      <c r="N131" s="39"/>
      <c r="O131" s="39"/>
      <c r="P131" s="39"/>
      <c r="Q131" s="39"/>
    </row>
    <row r="132" spans="1:17" ht="18" x14ac:dyDescent="0.25">
      <c r="A132" s="45"/>
      <c r="B132" s="45"/>
      <c r="C132" s="45"/>
      <c r="D132" s="45"/>
      <c r="N132" s="39"/>
      <c r="O132" s="39"/>
      <c r="P132" s="39"/>
      <c r="Q132" s="39"/>
    </row>
    <row r="133" spans="1:17" x14ac:dyDescent="0.25">
      <c r="A133" s="35"/>
      <c r="B133" s="299"/>
      <c r="C133" s="299"/>
      <c r="D133" s="299"/>
      <c r="N133" s="39"/>
      <c r="O133" s="39"/>
      <c r="P133" s="39"/>
      <c r="Q133" s="39"/>
    </row>
    <row r="134" spans="1:17" x14ac:dyDescent="0.25">
      <c r="A134" s="35"/>
      <c r="B134" s="299"/>
      <c r="C134" s="299"/>
      <c r="D134" s="299"/>
      <c r="N134" s="39"/>
      <c r="O134" s="39"/>
      <c r="P134" s="39"/>
      <c r="Q134" s="39"/>
    </row>
    <row r="135" spans="1:17" x14ac:dyDescent="0.25">
      <c r="A135" s="39"/>
      <c r="B135" s="39"/>
      <c r="C135" s="39"/>
      <c r="D135" s="39"/>
      <c r="N135" s="39"/>
      <c r="O135" s="39"/>
      <c r="P135" s="39"/>
      <c r="Q135" s="39"/>
    </row>
    <row r="136" spans="1:17" x14ac:dyDescent="0.25">
      <c r="N136" s="39"/>
      <c r="O136" s="39"/>
      <c r="P136" s="39"/>
      <c r="Q136" s="39"/>
    </row>
    <row r="137" spans="1:17" x14ac:dyDescent="0.25">
      <c r="N137" s="39"/>
      <c r="O137" s="39"/>
      <c r="P137" s="39"/>
      <c r="Q137" s="39"/>
    </row>
    <row r="138" spans="1:17" x14ac:dyDescent="0.25">
      <c r="N138" s="39"/>
      <c r="O138" s="39"/>
      <c r="P138" s="39"/>
      <c r="Q138" s="39"/>
    </row>
    <row r="139" spans="1:17" x14ac:dyDescent="0.25">
      <c r="N139" s="39"/>
      <c r="O139" s="39"/>
      <c r="P139" s="39"/>
      <c r="Q139" s="39"/>
    </row>
    <row r="140" spans="1:17" ht="21" x14ac:dyDescent="0.25">
      <c r="A140" s="300" t="s">
        <v>61</v>
      </c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9"/>
      <c r="O140" s="39"/>
      <c r="P140" s="39"/>
      <c r="Q140" s="39"/>
    </row>
    <row r="141" spans="1:17" ht="16.2" thickBot="1" x14ac:dyDescent="0.35">
      <c r="A141" s="301">
        <f>A144</f>
        <v>0</v>
      </c>
      <c r="B141" s="301"/>
      <c r="C141" s="301"/>
      <c r="D141" s="301"/>
      <c r="E141" s="301"/>
      <c r="F141" s="301"/>
      <c r="G141" s="301"/>
      <c r="H141" s="301"/>
      <c r="I141" s="301"/>
      <c r="M141">
        <v>5</v>
      </c>
      <c r="N141" s="39"/>
      <c r="O141" s="39"/>
      <c r="P141" s="39"/>
      <c r="Q141" s="39"/>
    </row>
    <row r="142" spans="1:17" ht="13.8" x14ac:dyDescent="0.3">
      <c r="A142" s="16"/>
      <c r="B142" s="302" t="s">
        <v>18</v>
      </c>
      <c r="C142" s="303"/>
      <c r="D142" s="304" t="s">
        <v>19</v>
      </c>
      <c r="E142" s="302" t="s">
        <v>19</v>
      </c>
      <c r="F142" s="303"/>
      <c r="G142" s="303"/>
      <c r="H142" s="303"/>
      <c r="I142" s="303"/>
      <c r="N142" s="39"/>
      <c r="O142" s="39"/>
      <c r="P142" s="39"/>
      <c r="Q142" s="39"/>
    </row>
    <row r="143" spans="1:17" ht="51.6" thickBot="1" x14ac:dyDescent="0.3">
      <c r="A143" s="17"/>
      <c r="B143" s="18" t="s">
        <v>39</v>
      </c>
      <c r="C143" s="19" t="s">
        <v>3</v>
      </c>
      <c r="D143" s="20" t="s">
        <v>4</v>
      </c>
      <c r="E143" s="18" t="s">
        <v>5</v>
      </c>
      <c r="F143" s="19" t="s">
        <v>36</v>
      </c>
      <c r="G143" s="19" t="s">
        <v>40</v>
      </c>
      <c r="H143" s="19" t="s">
        <v>35</v>
      </c>
      <c r="I143" s="19" t="s">
        <v>8</v>
      </c>
      <c r="N143" s="39"/>
      <c r="O143" s="39"/>
      <c r="P143" s="39"/>
      <c r="Q143" s="39"/>
    </row>
    <row r="144" spans="1:17" x14ac:dyDescent="0.25">
      <c r="A144" s="21">
        <f>'инд. оценки 1 кл.'!B9</f>
        <v>0</v>
      </c>
      <c r="B144" s="22">
        <f>'инд. оценки 1 кл.'!E9</f>
        <v>0</v>
      </c>
      <c r="C144" s="23">
        <f>'инд. оценки 1 кл.'!H9</f>
        <v>0</v>
      </c>
      <c r="D144" s="24">
        <f>'инд. оценки 1 кл.'!K9</f>
        <v>0</v>
      </c>
      <c r="E144" s="22">
        <f>'инд. оценки 1 кл.'!N9</f>
        <v>0</v>
      </c>
      <c r="F144" s="23">
        <f>'инд. оценки 1 кл.'!Q9</f>
        <v>0</v>
      </c>
      <c r="G144" s="23">
        <f>'инд. оценки 1 кл.'!T9</f>
        <v>0</v>
      </c>
      <c r="H144" s="23">
        <f>'инд. оценки 1 кл.'!W9</f>
        <v>0</v>
      </c>
      <c r="I144" s="23">
        <f>'инд. оценки 1 кл.'!Z9</f>
        <v>0</v>
      </c>
      <c r="N144" s="39"/>
      <c r="O144" s="39"/>
      <c r="P144" s="39"/>
      <c r="Q144" s="39"/>
    </row>
    <row r="145" spans="1:17" x14ac:dyDescent="0.25">
      <c r="A145" s="25" t="s">
        <v>46</v>
      </c>
      <c r="B145" s="26" t="str">
        <f>'группы 1 кл.'!C7</f>
        <v xml:space="preserve"> </v>
      </c>
      <c r="C145" s="26" t="str">
        <f>'группы 1 кл.'!D7</f>
        <v xml:space="preserve"> </v>
      </c>
      <c r="D145" s="26" t="str">
        <f>'группы 1 кл.'!E7</f>
        <v xml:space="preserve"> </v>
      </c>
      <c r="E145" s="26" t="str">
        <f>'группы 1 кл.'!F7</f>
        <v xml:space="preserve"> </v>
      </c>
      <c r="F145" s="26" t="str">
        <f>'группы 1 кл.'!G7</f>
        <v xml:space="preserve"> </v>
      </c>
      <c r="G145" s="26" t="str">
        <f>'группы 1 кл.'!H7</f>
        <v xml:space="preserve"> </v>
      </c>
      <c r="H145" s="26" t="str">
        <f>'группы 1 кл.'!I7</f>
        <v xml:space="preserve"> </v>
      </c>
      <c r="I145" s="26" t="str">
        <f>'группы 1 кл.'!J7</f>
        <v xml:space="preserve"> </v>
      </c>
      <c r="N145" s="39"/>
      <c r="O145" s="39"/>
      <c r="P145" s="39"/>
      <c r="Q145" s="39"/>
    </row>
    <row r="146" spans="1:17" x14ac:dyDescent="0.25">
      <c r="N146" s="39"/>
      <c r="O146" s="39"/>
      <c r="P146" s="39"/>
      <c r="Q146" s="39"/>
    </row>
    <row r="147" spans="1:17" ht="13.8" thickBot="1" x14ac:dyDescent="0.3">
      <c r="N147" s="39"/>
      <c r="O147" s="39"/>
      <c r="P147" s="39"/>
      <c r="Q147" s="39"/>
    </row>
    <row r="148" spans="1:17" x14ac:dyDescent="0.25">
      <c r="A148" s="287" t="s">
        <v>42</v>
      </c>
      <c r="B148" s="288"/>
      <c r="C148" s="288"/>
      <c r="D148" s="289"/>
      <c r="N148" s="39"/>
      <c r="O148" s="39"/>
      <c r="P148" s="39"/>
      <c r="Q148" s="39"/>
    </row>
    <row r="149" spans="1:17" ht="13.8" thickBot="1" x14ac:dyDescent="0.3">
      <c r="A149" s="290"/>
      <c r="B149" s="291"/>
      <c r="C149" s="291"/>
      <c r="D149" s="292"/>
      <c r="N149" s="39"/>
      <c r="O149" s="39"/>
      <c r="P149" s="39"/>
      <c r="Q149" s="39"/>
    </row>
    <row r="150" spans="1:17" x14ac:dyDescent="0.25">
      <c r="A150" s="32" t="s">
        <v>58</v>
      </c>
      <c r="B150" s="293">
        <f>SUM(B144:I144)</f>
        <v>0</v>
      </c>
      <c r="C150" s="294"/>
      <c r="D150" s="295"/>
      <c r="N150" s="39"/>
      <c r="O150" s="39"/>
      <c r="P150" s="39"/>
      <c r="Q150" s="39"/>
    </row>
    <row r="151" spans="1:17" x14ac:dyDescent="0.25">
      <c r="A151" s="33" t="s">
        <v>48</v>
      </c>
      <c r="B151" s="296" t="e">
        <f>MODE(B145:I145)</f>
        <v>#N/A</v>
      </c>
      <c r="C151" s="297"/>
      <c r="D151" s="298"/>
      <c r="N151" s="39"/>
      <c r="O151" s="39"/>
      <c r="P151" s="39"/>
      <c r="Q151" s="39"/>
    </row>
    <row r="152" spans="1:17" x14ac:dyDescent="0.25">
      <c r="N152" s="39"/>
      <c r="O152" s="39"/>
      <c r="P152" s="39"/>
      <c r="Q152" s="39"/>
    </row>
    <row r="153" spans="1:17" x14ac:dyDescent="0.25">
      <c r="N153" s="39"/>
      <c r="O153" s="39"/>
      <c r="P153" s="39"/>
      <c r="Q153" s="39"/>
    </row>
    <row r="154" spans="1:17" x14ac:dyDescent="0.25">
      <c r="N154" s="39"/>
      <c r="O154" s="39"/>
      <c r="P154" s="39"/>
      <c r="Q154" s="39"/>
    </row>
    <row r="155" spans="1:17" x14ac:dyDescent="0.25">
      <c r="N155" s="39"/>
      <c r="O155" s="39"/>
      <c r="P155" s="39"/>
      <c r="Q155" s="39"/>
    </row>
    <row r="156" spans="1:17" x14ac:dyDescent="0.25">
      <c r="N156" s="39"/>
      <c r="O156" s="39"/>
      <c r="P156" s="39"/>
      <c r="Q156" s="39"/>
    </row>
    <row r="157" spans="1:17" x14ac:dyDescent="0.25">
      <c r="N157" s="39"/>
      <c r="O157" s="39"/>
      <c r="P157" s="39"/>
      <c r="Q157" s="39"/>
    </row>
    <row r="158" spans="1:17" x14ac:dyDescent="0.25">
      <c r="N158" s="39"/>
      <c r="O158" s="39"/>
      <c r="P158" s="39"/>
      <c r="Q158" s="39"/>
    </row>
    <row r="159" spans="1:17" x14ac:dyDescent="0.25">
      <c r="N159" s="39"/>
      <c r="O159" s="39"/>
      <c r="P159" s="39"/>
      <c r="Q159" s="39"/>
    </row>
    <row r="160" spans="1:17" x14ac:dyDescent="0.25">
      <c r="N160" s="39"/>
      <c r="O160" s="39"/>
      <c r="P160" s="39"/>
      <c r="Q160" s="39"/>
    </row>
    <row r="161" spans="1:17" x14ac:dyDescent="0.25">
      <c r="N161" s="39"/>
      <c r="O161" s="39"/>
      <c r="P161" s="39"/>
      <c r="Q161" s="39"/>
    </row>
    <row r="162" spans="1:17" x14ac:dyDescent="0.25">
      <c r="N162" s="39"/>
      <c r="O162" s="39"/>
      <c r="P162" s="39"/>
      <c r="Q162" s="39"/>
    </row>
    <row r="163" spans="1:17" x14ac:dyDescent="0.25">
      <c r="A163" s="39"/>
      <c r="B163" s="39"/>
      <c r="C163" s="39"/>
      <c r="D163" s="39"/>
      <c r="N163" s="39"/>
      <c r="O163" s="39"/>
      <c r="P163" s="39"/>
      <c r="Q163" s="39"/>
    </row>
    <row r="164" spans="1:17" x14ac:dyDescent="0.25">
      <c r="A164" s="39"/>
      <c r="B164" s="39"/>
      <c r="C164" s="39"/>
      <c r="D164" s="39"/>
      <c r="N164" s="39"/>
      <c r="O164" s="39"/>
      <c r="P164" s="39"/>
      <c r="Q164" s="39"/>
    </row>
    <row r="165" spans="1:17" ht="18" x14ac:dyDescent="0.25">
      <c r="A165" s="45"/>
      <c r="B165" s="45"/>
      <c r="C165" s="45"/>
      <c r="D165" s="45"/>
      <c r="N165" s="39"/>
      <c r="O165" s="39"/>
      <c r="P165" s="39"/>
      <c r="Q165" s="39"/>
    </row>
    <row r="166" spans="1:17" ht="18" x14ac:dyDescent="0.25">
      <c r="A166" s="45"/>
      <c r="B166" s="45"/>
      <c r="C166" s="45"/>
      <c r="D166" s="45"/>
      <c r="N166" s="39"/>
      <c r="O166" s="39"/>
      <c r="P166" s="39"/>
      <c r="Q166" s="39"/>
    </row>
    <row r="167" spans="1:17" x14ac:dyDescent="0.25">
      <c r="A167" s="35"/>
      <c r="B167" s="299"/>
      <c r="C167" s="299"/>
      <c r="D167" s="299"/>
      <c r="N167" s="39"/>
      <c r="O167" s="39"/>
      <c r="P167" s="39"/>
      <c r="Q167" s="39"/>
    </row>
    <row r="168" spans="1:17" x14ac:dyDescent="0.25">
      <c r="A168" s="35"/>
      <c r="B168" s="299"/>
      <c r="C168" s="299"/>
      <c r="D168" s="299"/>
      <c r="N168" s="39"/>
      <c r="O168" s="39"/>
      <c r="P168" s="39"/>
      <c r="Q168" s="39"/>
    </row>
    <row r="169" spans="1:17" x14ac:dyDescent="0.25">
      <c r="A169" s="39"/>
      <c r="B169" s="39"/>
      <c r="C169" s="39"/>
      <c r="D169" s="39"/>
      <c r="N169" s="39"/>
      <c r="O169" s="39"/>
      <c r="P169" s="39"/>
      <c r="Q169" s="39"/>
    </row>
    <row r="170" spans="1:17" x14ac:dyDescent="0.25">
      <c r="N170" s="39"/>
      <c r="O170" s="39"/>
      <c r="P170" s="39"/>
      <c r="Q170" s="39"/>
    </row>
    <row r="171" spans="1:17" x14ac:dyDescent="0.25">
      <c r="N171" s="39"/>
      <c r="O171" s="39"/>
      <c r="P171" s="39"/>
      <c r="Q171" s="39"/>
    </row>
    <row r="172" spans="1:17" x14ac:dyDescent="0.25">
      <c r="N172" s="39"/>
      <c r="O172" s="39"/>
      <c r="P172" s="39"/>
      <c r="Q172" s="39"/>
    </row>
    <row r="173" spans="1:17" x14ac:dyDescent="0.25">
      <c r="N173" s="39"/>
      <c r="O173" s="39"/>
      <c r="P173" s="39"/>
      <c r="Q173" s="39"/>
    </row>
    <row r="174" spans="1:17" ht="21" x14ac:dyDescent="0.25">
      <c r="A174" s="300" t="s">
        <v>61</v>
      </c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300"/>
      <c r="M174" s="300"/>
      <c r="N174" s="39"/>
      <c r="O174" s="39"/>
      <c r="P174" s="39"/>
      <c r="Q174" s="39"/>
    </row>
    <row r="175" spans="1:17" ht="16.2" thickBot="1" x14ac:dyDescent="0.35">
      <c r="A175" s="301">
        <f>A178</f>
        <v>0</v>
      </c>
      <c r="B175" s="301"/>
      <c r="C175" s="301"/>
      <c r="D175" s="301"/>
      <c r="E175" s="301"/>
      <c r="F175" s="301"/>
      <c r="G175" s="301"/>
      <c r="H175" s="301"/>
      <c r="I175" s="301"/>
      <c r="M175">
        <v>6</v>
      </c>
      <c r="N175" s="39"/>
      <c r="O175" s="39"/>
      <c r="P175" s="39"/>
      <c r="Q175" s="39"/>
    </row>
    <row r="176" spans="1:17" ht="13.8" x14ac:dyDescent="0.3">
      <c r="A176" s="16"/>
      <c r="B176" s="302" t="s">
        <v>18</v>
      </c>
      <c r="C176" s="303"/>
      <c r="D176" s="304" t="s">
        <v>19</v>
      </c>
      <c r="E176" s="302" t="s">
        <v>19</v>
      </c>
      <c r="F176" s="303"/>
      <c r="G176" s="303"/>
      <c r="H176" s="303"/>
      <c r="I176" s="303"/>
      <c r="N176" s="39"/>
      <c r="O176" s="39"/>
      <c r="P176" s="39"/>
      <c r="Q176" s="39"/>
    </row>
    <row r="177" spans="1:17" ht="51.6" thickBot="1" x14ac:dyDescent="0.3">
      <c r="A177" s="17"/>
      <c r="B177" s="18" t="s">
        <v>39</v>
      </c>
      <c r="C177" s="19" t="s">
        <v>3</v>
      </c>
      <c r="D177" s="20" t="s">
        <v>4</v>
      </c>
      <c r="E177" s="18" t="s">
        <v>5</v>
      </c>
      <c r="F177" s="19" t="s">
        <v>36</v>
      </c>
      <c r="G177" s="19" t="s">
        <v>40</v>
      </c>
      <c r="H177" s="19" t="s">
        <v>35</v>
      </c>
      <c r="I177" s="19" t="s">
        <v>8</v>
      </c>
      <c r="N177" s="39"/>
      <c r="O177" s="39"/>
      <c r="P177" s="39"/>
      <c r="Q177" s="39"/>
    </row>
    <row r="178" spans="1:17" x14ac:dyDescent="0.25">
      <c r="A178" s="21">
        <f>'инд. оценки 1 кл.'!B10</f>
        <v>0</v>
      </c>
      <c r="B178" s="22">
        <f>'инд. оценки 1 кл.'!E10</f>
        <v>0</v>
      </c>
      <c r="C178" s="23">
        <f>'инд. оценки 1 кл.'!H10</f>
        <v>0</v>
      </c>
      <c r="D178" s="24">
        <f>'инд. оценки 1 кл.'!K10</f>
        <v>0</v>
      </c>
      <c r="E178" s="22">
        <f>'инд. оценки 1 кл.'!N10</f>
        <v>0</v>
      </c>
      <c r="F178" s="23">
        <f>'инд. оценки 1 кл.'!Q10</f>
        <v>0</v>
      </c>
      <c r="G178" s="23">
        <f>'инд. оценки 1 кл.'!T10</f>
        <v>0</v>
      </c>
      <c r="H178" s="23">
        <f>'инд. оценки 1 кл.'!W10</f>
        <v>0</v>
      </c>
      <c r="I178" s="23">
        <f>'инд. оценки 1 кл.'!Z10</f>
        <v>0</v>
      </c>
      <c r="N178" s="39"/>
      <c r="O178" s="39"/>
      <c r="P178" s="39"/>
      <c r="Q178" s="39"/>
    </row>
    <row r="179" spans="1:17" x14ac:dyDescent="0.25">
      <c r="A179" s="25" t="s">
        <v>46</v>
      </c>
      <c r="B179" s="26" t="str">
        <f>'группы 1 кл.'!C8</f>
        <v xml:space="preserve"> </v>
      </c>
      <c r="C179" s="26" t="str">
        <f>'группы 1 кл.'!D8</f>
        <v xml:space="preserve"> </v>
      </c>
      <c r="D179" s="26" t="str">
        <f>'группы 1 кл.'!E8</f>
        <v xml:space="preserve"> </v>
      </c>
      <c r="E179" s="26" t="str">
        <f>'группы 1 кл.'!F8</f>
        <v xml:space="preserve"> </v>
      </c>
      <c r="F179" s="26" t="str">
        <f>'группы 1 кл.'!G8</f>
        <v xml:space="preserve"> </v>
      </c>
      <c r="G179" s="26" t="str">
        <f>'группы 1 кл.'!H8</f>
        <v xml:space="preserve"> </v>
      </c>
      <c r="H179" s="26" t="str">
        <f>'группы 1 кл.'!I8</f>
        <v xml:space="preserve"> </v>
      </c>
      <c r="I179" s="26" t="str">
        <f>'группы 1 кл.'!J8</f>
        <v xml:space="preserve"> </v>
      </c>
      <c r="N179" s="39"/>
      <c r="O179" s="39"/>
      <c r="P179" s="39"/>
      <c r="Q179" s="39"/>
    </row>
    <row r="180" spans="1:17" x14ac:dyDescent="0.25">
      <c r="N180" s="39"/>
      <c r="O180" s="39"/>
      <c r="P180" s="39"/>
      <c r="Q180" s="39"/>
    </row>
    <row r="181" spans="1:17" ht="13.8" thickBot="1" x14ac:dyDescent="0.3">
      <c r="N181" s="39"/>
      <c r="O181" s="39"/>
      <c r="P181" s="39"/>
      <c r="Q181" s="39"/>
    </row>
    <row r="182" spans="1:17" x14ac:dyDescent="0.25">
      <c r="A182" s="287" t="s">
        <v>42</v>
      </c>
      <c r="B182" s="288"/>
      <c r="C182" s="288"/>
      <c r="D182" s="289"/>
      <c r="N182" s="39"/>
      <c r="O182" s="39"/>
      <c r="P182" s="39"/>
      <c r="Q182" s="39"/>
    </row>
    <row r="183" spans="1:17" ht="13.8" thickBot="1" x14ac:dyDescent="0.3">
      <c r="A183" s="290"/>
      <c r="B183" s="291"/>
      <c r="C183" s="291"/>
      <c r="D183" s="292"/>
      <c r="N183" s="39"/>
      <c r="O183" s="39"/>
      <c r="P183" s="39"/>
      <c r="Q183" s="39"/>
    </row>
    <row r="184" spans="1:17" x14ac:dyDescent="0.25">
      <c r="A184" s="32" t="s">
        <v>58</v>
      </c>
      <c r="B184" s="293">
        <f>SUM(B178:I178)</f>
        <v>0</v>
      </c>
      <c r="C184" s="294"/>
      <c r="D184" s="295"/>
      <c r="N184" s="39"/>
      <c r="O184" s="39"/>
      <c r="P184" s="39"/>
      <c r="Q184" s="39"/>
    </row>
    <row r="185" spans="1:17" x14ac:dyDescent="0.25">
      <c r="A185" s="33" t="s">
        <v>48</v>
      </c>
      <c r="B185" s="296" t="e">
        <f>MODE(B179:I179)</f>
        <v>#N/A</v>
      </c>
      <c r="C185" s="297"/>
      <c r="D185" s="298"/>
      <c r="N185" s="39"/>
      <c r="O185" s="39"/>
      <c r="P185" s="39"/>
      <c r="Q185" s="39"/>
    </row>
    <row r="186" spans="1:17" x14ac:dyDescent="0.25">
      <c r="N186" s="39"/>
      <c r="O186" s="39"/>
      <c r="P186" s="39"/>
      <c r="Q186" s="39"/>
    </row>
    <row r="187" spans="1:17" x14ac:dyDescent="0.25">
      <c r="N187" s="39"/>
      <c r="O187" s="39"/>
      <c r="P187" s="39"/>
      <c r="Q187" s="39"/>
    </row>
    <row r="188" spans="1:17" x14ac:dyDescent="0.25">
      <c r="N188" s="39"/>
      <c r="O188" s="39"/>
      <c r="P188" s="39"/>
      <c r="Q188" s="39"/>
    </row>
    <row r="189" spans="1:17" x14ac:dyDescent="0.25">
      <c r="N189" s="39"/>
      <c r="O189" s="39"/>
      <c r="P189" s="39"/>
      <c r="Q189" s="39"/>
    </row>
    <row r="190" spans="1:17" x14ac:dyDescent="0.25">
      <c r="N190" s="39"/>
      <c r="O190" s="39"/>
      <c r="P190" s="39"/>
      <c r="Q190" s="39"/>
    </row>
    <row r="191" spans="1:17" x14ac:dyDescent="0.25">
      <c r="N191" s="39"/>
      <c r="O191" s="39"/>
      <c r="P191" s="39"/>
      <c r="Q191" s="39"/>
    </row>
    <row r="192" spans="1:17" x14ac:dyDescent="0.25">
      <c r="N192" s="39"/>
      <c r="O192" s="39"/>
      <c r="P192" s="39"/>
      <c r="Q192" s="39"/>
    </row>
    <row r="193" spans="1:17" x14ac:dyDescent="0.25">
      <c r="N193" s="39"/>
      <c r="O193" s="39"/>
      <c r="P193" s="39"/>
      <c r="Q193" s="39"/>
    </row>
    <row r="194" spans="1:17" x14ac:dyDescent="0.25">
      <c r="N194" s="39"/>
      <c r="O194" s="39"/>
      <c r="P194" s="39"/>
      <c r="Q194" s="39"/>
    </row>
    <row r="195" spans="1:17" x14ac:dyDescent="0.25">
      <c r="N195" s="39"/>
      <c r="O195" s="39"/>
      <c r="P195" s="39"/>
      <c r="Q195" s="39"/>
    </row>
    <row r="196" spans="1:17" x14ac:dyDescent="0.25">
      <c r="N196" s="39"/>
      <c r="O196" s="39"/>
      <c r="P196" s="39"/>
      <c r="Q196" s="39"/>
    </row>
    <row r="197" spans="1:17" x14ac:dyDescent="0.25">
      <c r="A197" s="39"/>
      <c r="B197" s="39"/>
      <c r="C197" s="39"/>
      <c r="D197" s="39"/>
      <c r="N197" s="39"/>
      <c r="O197" s="39"/>
      <c r="P197" s="39"/>
      <c r="Q197" s="39"/>
    </row>
    <row r="198" spans="1:17" x14ac:dyDescent="0.25">
      <c r="A198" s="39"/>
      <c r="B198" s="39"/>
      <c r="C198" s="39"/>
      <c r="D198" s="39"/>
      <c r="N198" s="39"/>
      <c r="O198" s="39"/>
      <c r="P198" s="39"/>
      <c r="Q198" s="39"/>
    </row>
    <row r="199" spans="1:17" ht="18" x14ac:dyDescent="0.25">
      <c r="A199" s="45"/>
      <c r="B199" s="45"/>
      <c r="C199" s="45"/>
      <c r="D199" s="45"/>
      <c r="N199" s="39"/>
      <c r="O199" s="39"/>
      <c r="P199" s="39"/>
      <c r="Q199" s="39"/>
    </row>
    <row r="200" spans="1:17" ht="18" x14ac:dyDescent="0.25">
      <c r="A200" s="45"/>
      <c r="B200" s="45"/>
      <c r="C200" s="45"/>
      <c r="D200" s="45"/>
      <c r="N200" s="39"/>
      <c r="O200" s="39"/>
      <c r="P200" s="39"/>
      <c r="Q200" s="39"/>
    </row>
    <row r="201" spans="1:17" x14ac:dyDescent="0.25">
      <c r="A201" s="35"/>
      <c r="B201" s="299"/>
      <c r="C201" s="299"/>
      <c r="D201" s="299"/>
      <c r="N201" s="39"/>
      <c r="O201" s="39"/>
      <c r="P201" s="39"/>
      <c r="Q201" s="39"/>
    </row>
    <row r="202" spans="1:17" x14ac:dyDescent="0.25">
      <c r="A202" s="35"/>
      <c r="B202" s="299"/>
      <c r="C202" s="299"/>
      <c r="D202" s="299"/>
      <c r="N202" s="39"/>
      <c r="O202" s="39"/>
      <c r="P202" s="39"/>
      <c r="Q202" s="39"/>
    </row>
    <row r="203" spans="1:17" x14ac:dyDescent="0.25">
      <c r="A203" s="39"/>
      <c r="B203" s="39"/>
      <c r="C203" s="39"/>
      <c r="D203" s="39"/>
      <c r="N203" s="39"/>
      <c r="O203" s="39"/>
      <c r="P203" s="39"/>
      <c r="Q203" s="39"/>
    </row>
    <row r="204" spans="1:17" x14ac:dyDescent="0.25">
      <c r="N204" s="39"/>
      <c r="O204" s="39"/>
      <c r="P204" s="39"/>
      <c r="Q204" s="39"/>
    </row>
    <row r="205" spans="1:17" x14ac:dyDescent="0.25">
      <c r="N205" s="39"/>
      <c r="O205" s="39"/>
      <c r="P205" s="39"/>
      <c r="Q205" s="39"/>
    </row>
    <row r="206" spans="1:17" x14ac:dyDescent="0.25">
      <c r="N206" s="39"/>
      <c r="O206" s="39"/>
      <c r="P206" s="39"/>
      <c r="Q206" s="39"/>
    </row>
    <row r="208" spans="1:17" ht="21" x14ac:dyDescent="0.25">
      <c r="A208" s="300" t="s">
        <v>61</v>
      </c>
      <c r="B208" s="300"/>
      <c r="C208" s="300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</row>
    <row r="209" spans="1:13" ht="16.2" thickBot="1" x14ac:dyDescent="0.35">
      <c r="A209" s="301">
        <f>A212</f>
        <v>0</v>
      </c>
      <c r="B209" s="301"/>
      <c r="C209" s="301"/>
      <c r="D209" s="301"/>
      <c r="E209" s="301"/>
      <c r="F209" s="301"/>
      <c r="G209" s="301"/>
      <c r="H209" s="301"/>
      <c r="I209" s="301"/>
      <c r="M209">
        <v>7</v>
      </c>
    </row>
    <row r="210" spans="1:13" ht="13.8" x14ac:dyDescent="0.3">
      <c r="A210" s="16"/>
      <c r="B210" s="302" t="s">
        <v>18</v>
      </c>
      <c r="C210" s="303"/>
      <c r="D210" s="304" t="s">
        <v>19</v>
      </c>
      <c r="E210" s="302" t="s">
        <v>19</v>
      </c>
      <c r="F210" s="303"/>
      <c r="G210" s="303"/>
      <c r="H210" s="303"/>
      <c r="I210" s="303"/>
    </row>
    <row r="211" spans="1:13" ht="51.6" thickBot="1" x14ac:dyDescent="0.3">
      <c r="A211" s="17"/>
      <c r="B211" s="18" t="s">
        <v>39</v>
      </c>
      <c r="C211" s="19" t="s">
        <v>3</v>
      </c>
      <c r="D211" s="20" t="s">
        <v>4</v>
      </c>
      <c r="E211" s="18" t="s">
        <v>5</v>
      </c>
      <c r="F211" s="19" t="s">
        <v>36</v>
      </c>
      <c r="G211" s="19" t="s">
        <v>40</v>
      </c>
      <c r="H211" s="19" t="s">
        <v>35</v>
      </c>
      <c r="I211" s="19" t="s">
        <v>8</v>
      </c>
    </row>
    <row r="212" spans="1:13" x14ac:dyDescent="0.25">
      <c r="A212" s="21">
        <f>'инд. оценки 1 кл.'!B11</f>
        <v>0</v>
      </c>
      <c r="B212" s="22">
        <f>'инд. оценки 1 кл.'!E11</f>
        <v>0</v>
      </c>
      <c r="C212" s="23">
        <f>'инд. оценки 1 кл.'!H11</f>
        <v>0</v>
      </c>
      <c r="D212" s="24">
        <f>'инд. оценки 1 кл.'!K11</f>
        <v>0</v>
      </c>
      <c r="E212" s="22">
        <f>'инд. оценки 1 кл.'!N11</f>
        <v>0</v>
      </c>
      <c r="F212" s="23">
        <f>'инд. оценки 1 кл.'!Q11</f>
        <v>0</v>
      </c>
      <c r="G212" s="23">
        <f>'инд. оценки 1 кл.'!T11</f>
        <v>0</v>
      </c>
      <c r="H212" s="23">
        <f>'инд. оценки 1 кл.'!W11</f>
        <v>0</v>
      </c>
      <c r="I212" s="23">
        <f>'инд. оценки 1 кл.'!Z11</f>
        <v>0</v>
      </c>
    </row>
    <row r="213" spans="1:13" x14ac:dyDescent="0.25">
      <c r="A213" s="25" t="s">
        <v>46</v>
      </c>
      <c r="B213" s="26" t="str">
        <f>'группы 1 кл.'!C9</f>
        <v xml:space="preserve"> </v>
      </c>
      <c r="C213" s="26" t="str">
        <f>'группы 1 кл.'!D9</f>
        <v xml:space="preserve"> </v>
      </c>
      <c r="D213" s="26" t="str">
        <f>'группы 1 кл.'!E9</f>
        <v xml:space="preserve"> </v>
      </c>
      <c r="E213" s="26" t="str">
        <f>'группы 1 кл.'!F9</f>
        <v xml:space="preserve"> </v>
      </c>
      <c r="F213" s="26" t="str">
        <f>'группы 1 кл.'!G9</f>
        <v xml:space="preserve"> </v>
      </c>
      <c r="G213" s="26" t="str">
        <f>'группы 1 кл.'!H9</f>
        <v xml:space="preserve"> </v>
      </c>
      <c r="H213" s="26" t="str">
        <f>'группы 1 кл.'!I9</f>
        <v xml:space="preserve"> </v>
      </c>
      <c r="I213" s="26" t="str">
        <f>'группы 1 кл.'!J9</f>
        <v xml:space="preserve"> </v>
      </c>
    </row>
    <row r="215" spans="1:13" ht="13.8" thickBot="1" x14ac:dyDescent="0.3"/>
    <row r="216" spans="1:13" x14ac:dyDescent="0.25">
      <c r="A216" s="287" t="s">
        <v>42</v>
      </c>
      <c r="B216" s="288"/>
      <c r="C216" s="288"/>
      <c r="D216" s="289"/>
    </row>
    <row r="217" spans="1:13" ht="13.8" thickBot="1" x14ac:dyDescent="0.3">
      <c r="A217" s="290"/>
      <c r="B217" s="291"/>
      <c r="C217" s="291"/>
      <c r="D217" s="292"/>
    </row>
    <row r="218" spans="1:13" x14ac:dyDescent="0.25">
      <c r="A218" s="32" t="s">
        <v>58</v>
      </c>
      <c r="B218" s="293">
        <f>SUM(B212:I212)</f>
        <v>0</v>
      </c>
      <c r="C218" s="294"/>
      <c r="D218" s="295"/>
    </row>
    <row r="219" spans="1:13" x14ac:dyDescent="0.25">
      <c r="A219" s="33" t="s">
        <v>48</v>
      </c>
      <c r="B219" s="296" t="e">
        <f>MODE(B213:I213)</f>
        <v>#N/A</v>
      </c>
      <c r="C219" s="297"/>
      <c r="D219" s="298"/>
    </row>
    <row r="231" spans="1:4" x14ac:dyDescent="0.25">
      <c r="A231" s="39"/>
      <c r="B231" s="39"/>
      <c r="C231" s="39"/>
      <c r="D231" s="39"/>
    </row>
    <row r="232" spans="1:4" x14ac:dyDescent="0.25">
      <c r="A232" s="39"/>
      <c r="B232" s="39"/>
      <c r="C232" s="39"/>
      <c r="D232" s="39"/>
    </row>
    <row r="233" spans="1:4" ht="18" x14ac:dyDescent="0.25">
      <c r="A233" s="45"/>
      <c r="B233" s="45"/>
      <c r="C233" s="45"/>
      <c r="D233" s="45"/>
    </row>
    <row r="234" spans="1:4" ht="18" x14ac:dyDescent="0.25">
      <c r="A234" s="45"/>
      <c r="B234" s="45"/>
      <c r="C234" s="45"/>
      <c r="D234" s="45"/>
    </row>
    <row r="235" spans="1:4" x14ac:dyDescent="0.25">
      <c r="A235" s="35"/>
      <c r="B235" s="299"/>
      <c r="C235" s="299"/>
      <c r="D235" s="299"/>
    </row>
    <row r="236" spans="1:4" x14ac:dyDescent="0.25">
      <c r="A236" s="35"/>
      <c r="B236" s="299"/>
      <c r="C236" s="299"/>
      <c r="D236" s="299"/>
    </row>
    <row r="237" spans="1:4" x14ac:dyDescent="0.25">
      <c r="A237" s="39"/>
      <c r="B237" s="39"/>
      <c r="C237" s="39"/>
      <c r="D237" s="39"/>
    </row>
    <row r="242" spans="1:13" ht="21" x14ac:dyDescent="0.25">
      <c r="A242" s="300" t="s">
        <v>61</v>
      </c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</row>
    <row r="243" spans="1:13" ht="16.2" thickBot="1" x14ac:dyDescent="0.35">
      <c r="A243" s="301">
        <f>A246</f>
        <v>0</v>
      </c>
      <c r="B243" s="301"/>
      <c r="C243" s="301"/>
      <c r="D243" s="301"/>
      <c r="E243" s="301"/>
      <c r="F243" s="301"/>
      <c r="G243" s="301"/>
      <c r="H243" s="301"/>
      <c r="I243" s="301"/>
      <c r="M243">
        <v>8</v>
      </c>
    </row>
    <row r="244" spans="1:13" ht="13.8" x14ac:dyDescent="0.3">
      <c r="A244" s="16"/>
      <c r="B244" s="302" t="s">
        <v>18</v>
      </c>
      <c r="C244" s="303"/>
      <c r="D244" s="304" t="s">
        <v>19</v>
      </c>
      <c r="E244" s="302" t="s">
        <v>19</v>
      </c>
      <c r="F244" s="303"/>
      <c r="G244" s="303"/>
      <c r="H244" s="303"/>
      <c r="I244" s="303"/>
    </row>
    <row r="245" spans="1:13" ht="51.6" thickBot="1" x14ac:dyDescent="0.3">
      <c r="A245" s="17"/>
      <c r="B245" s="18" t="s">
        <v>39</v>
      </c>
      <c r="C245" s="19" t="s">
        <v>3</v>
      </c>
      <c r="D245" s="20" t="s">
        <v>4</v>
      </c>
      <c r="E245" s="18" t="s">
        <v>5</v>
      </c>
      <c r="F245" s="19" t="s">
        <v>36</v>
      </c>
      <c r="G245" s="19" t="s">
        <v>40</v>
      </c>
      <c r="H245" s="19" t="s">
        <v>35</v>
      </c>
      <c r="I245" s="19" t="s">
        <v>8</v>
      </c>
    </row>
    <row r="246" spans="1:13" x14ac:dyDescent="0.25">
      <c r="A246" s="21">
        <f>'инд. оценки 1 кл.'!B12</f>
        <v>0</v>
      </c>
      <c r="B246" s="22">
        <f>'инд. оценки 1 кл.'!E12</f>
        <v>0</v>
      </c>
      <c r="C246" s="23">
        <f>'инд. оценки 1 кл.'!H12</f>
        <v>0</v>
      </c>
      <c r="D246" s="24">
        <f>'инд. оценки 1 кл.'!K12</f>
        <v>0</v>
      </c>
      <c r="E246" s="22">
        <f>'инд. оценки 1 кл.'!N12</f>
        <v>0</v>
      </c>
      <c r="F246" s="23">
        <f>'инд. оценки 1 кл.'!Q12</f>
        <v>0</v>
      </c>
      <c r="G246" s="23">
        <f>'инд. оценки 1 кл.'!T12</f>
        <v>0</v>
      </c>
      <c r="H246" s="23">
        <f>'инд. оценки 1 кл.'!W12</f>
        <v>0</v>
      </c>
      <c r="I246" s="23">
        <f>'инд. оценки 1 кл.'!Z12</f>
        <v>0</v>
      </c>
    </row>
    <row r="247" spans="1:13" x14ac:dyDescent="0.25">
      <c r="A247" s="25" t="s">
        <v>46</v>
      </c>
      <c r="B247" s="26" t="str">
        <f>'группы 1 кл.'!C10</f>
        <v xml:space="preserve"> </v>
      </c>
      <c r="C247" s="26" t="str">
        <f>'группы 1 кл.'!D10</f>
        <v xml:space="preserve"> </v>
      </c>
      <c r="D247" s="26" t="str">
        <f>'группы 1 кл.'!E10</f>
        <v xml:space="preserve"> </v>
      </c>
      <c r="E247" s="26" t="str">
        <f>'группы 1 кл.'!F10</f>
        <v xml:space="preserve"> </v>
      </c>
      <c r="F247" s="26" t="str">
        <f>'группы 1 кл.'!G10</f>
        <v xml:space="preserve"> </v>
      </c>
      <c r="G247" s="26" t="str">
        <f>'группы 1 кл.'!H10</f>
        <v xml:space="preserve"> </v>
      </c>
      <c r="H247" s="26" t="str">
        <f>'группы 1 кл.'!I10</f>
        <v xml:space="preserve"> </v>
      </c>
      <c r="I247" s="26" t="str">
        <f>'группы 1 кл.'!J10</f>
        <v xml:space="preserve"> </v>
      </c>
    </row>
    <row r="249" spans="1:13" ht="13.8" thickBot="1" x14ac:dyDescent="0.3"/>
    <row r="250" spans="1:13" x14ac:dyDescent="0.25">
      <c r="A250" s="287" t="s">
        <v>42</v>
      </c>
      <c r="B250" s="288"/>
      <c r="C250" s="288"/>
      <c r="D250" s="289"/>
    </row>
    <row r="251" spans="1:13" ht="13.8" thickBot="1" x14ac:dyDescent="0.3">
      <c r="A251" s="290"/>
      <c r="B251" s="291"/>
      <c r="C251" s="291"/>
      <c r="D251" s="292"/>
    </row>
    <row r="252" spans="1:13" x14ac:dyDescent="0.25">
      <c r="A252" s="32" t="s">
        <v>58</v>
      </c>
      <c r="B252" s="293">
        <f>SUM(B246:I246)</f>
        <v>0</v>
      </c>
      <c r="C252" s="294"/>
      <c r="D252" s="295"/>
    </row>
    <row r="253" spans="1:13" x14ac:dyDescent="0.25">
      <c r="A253" s="33" t="s">
        <v>48</v>
      </c>
      <c r="B253" s="296" t="e">
        <f>MODE(B247:I247)</f>
        <v>#N/A</v>
      </c>
      <c r="C253" s="297"/>
      <c r="D253" s="298"/>
    </row>
    <row r="265" spans="1:4" x14ac:dyDescent="0.25">
      <c r="A265" s="39"/>
      <c r="B265" s="39"/>
      <c r="C265" s="39"/>
      <c r="D265" s="39"/>
    </row>
    <row r="266" spans="1:4" x14ac:dyDescent="0.25">
      <c r="A266" s="39"/>
      <c r="B266" s="39"/>
      <c r="C266" s="39"/>
      <c r="D266" s="39"/>
    </row>
    <row r="267" spans="1:4" ht="18" x14ac:dyDescent="0.25">
      <c r="A267" s="45"/>
      <c r="B267" s="45"/>
      <c r="C267" s="45"/>
      <c r="D267" s="45"/>
    </row>
    <row r="268" spans="1:4" ht="18" x14ac:dyDescent="0.25">
      <c r="A268" s="45"/>
      <c r="B268" s="45"/>
      <c r="C268" s="45"/>
      <c r="D268" s="45"/>
    </row>
    <row r="269" spans="1:4" x14ac:dyDescent="0.25">
      <c r="A269" s="35"/>
      <c r="B269" s="299"/>
      <c r="C269" s="299"/>
      <c r="D269" s="299"/>
    </row>
    <row r="270" spans="1:4" x14ac:dyDescent="0.25">
      <c r="A270" s="35"/>
      <c r="B270" s="299"/>
      <c r="C270" s="299"/>
      <c r="D270" s="299"/>
    </row>
    <row r="271" spans="1:4" x14ac:dyDescent="0.25">
      <c r="A271" s="39"/>
      <c r="B271" s="39"/>
      <c r="C271" s="39"/>
      <c r="D271" s="39"/>
    </row>
    <row r="276" spans="1:13" ht="21" x14ac:dyDescent="0.25">
      <c r="A276" s="300" t="s">
        <v>61</v>
      </c>
      <c r="B276" s="300"/>
      <c r="C276" s="300"/>
      <c r="D276" s="300"/>
      <c r="E276" s="300"/>
      <c r="F276" s="300"/>
      <c r="G276" s="300"/>
      <c r="H276" s="300"/>
      <c r="I276" s="300"/>
      <c r="J276" s="300"/>
      <c r="K276" s="300"/>
      <c r="L276" s="300"/>
      <c r="M276" s="300"/>
    </row>
    <row r="277" spans="1:13" ht="16.2" thickBot="1" x14ac:dyDescent="0.35">
      <c r="A277" s="301">
        <f>A280</f>
        <v>0</v>
      </c>
      <c r="B277" s="301"/>
      <c r="C277" s="301"/>
      <c r="D277" s="301"/>
      <c r="E277" s="301"/>
      <c r="F277" s="301"/>
      <c r="G277" s="301"/>
      <c r="H277" s="301"/>
      <c r="I277" s="301"/>
      <c r="M277">
        <v>9</v>
      </c>
    </row>
    <row r="278" spans="1:13" ht="13.8" x14ac:dyDescent="0.3">
      <c r="A278" s="16"/>
      <c r="B278" s="302" t="s">
        <v>18</v>
      </c>
      <c r="C278" s="303"/>
      <c r="D278" s="304" t="s">
        <v>19</v>
      </c>
      <c r="E278" s="302" t="s">
        <v>19</v>
      </c>
      <c r="F278" s="303"/>
      <c r="G278" s="303"/>
      <c r="H278" s="303"/>
      <c r="I278" s="303"/>
    </row>
    <row r="279" spans="1:13" ht="51.6" thickBot="1" x14ac:dyDescent="0.3">
      <c r="A279" s="17"/>
      <c r="B279" s="18" t="s">
        <v>39</v>
      </c>
      <c r="C279" s="19" t="s">
        <v>3</v>
      </c>
      <c r="D279" s="20" t="s">
        <v>4</v>
      </c>
      <c r="E279" s="18" t="s">
        <v>5</v>
      </c>
      <c r="F279" s="19" t="s">
        <v>36</v>
      </c>
      <c r="G279" s="19" t="s">
        <v>40</v>
      </c>
      <c r="H279" s="19" t="s">
        <v>35</v>
      </c>
      <c r="I279" s="19" t="s">
        <v>8</v>
      </c>
    </row>
    <row r="280" spans="1:13" x14ac:dyDescent="0.25">
      <c r="A280" s="21">
        <f>'инд. оценки 1 кл.'!B13</f>
        <v>0</v>
      </c>
      <c r="B280" s="22">
        <f>'инд. оценки 1 кл.'!E13</f>
        <v>0</v>
      </c>
      <c r="C280" s="23">
        <f>'инд. оценки 1 кл.'!H13</f>
        <v>0</v>
      </c>
      <c r="D280" s="24">
        <f>'инд. оценки 1 кл.'!K13</f>
        <v>0</v>
      </c>
      <c r="E280" s="22">
        <f>'инд. оценки 1 кл.'!N13</f>
        <v>0</v>
      </c>
      <c r="F280" s="23">
        <f>'инд. оценки 1 кл.'!Q13</f>
        <v>0</v>
      </c>
      <c r="G280" s="23">
        <f>'инд. оценки 1 кл.'!T13</f>
        <v>0</v>
      </c>
      <c r="H280" s="23">
        <f>'инд. оценки 1 кл.'!W13</f>
        <v>0</v>
      </c>
      <c r="I280" s="23">
        <f>'инд. оценки 1 кл.'!Z13</f>
        <v>0</v>
      </c>
    </row>
    <row r="281" spans="1:13" x14ac:dyDescent="0.25">
      <c r="A281" s="25" t="s">
        <v>46</v>
      </c>
      <c r="B281" s="26" t="str">
        <f>'группы 1 кл.'!C11</f>
        <v xml:space="preserve"> </v>
      </c>
      <c r="C281" s="26" t="str">
        <f>'группы 1 кл.'!D11</f>
        <v xml:space="preserve"> </v>
      </c>
      <c r="D281" s="26" t="str">
        <f>'группы 1 кл.'!E11</f>
        <v xml:space="preserve"> </v>
      </c>
      <c r="E281" s="26" t="str">
        <f>'группы 1 кл.'!F11</f>
        <v xml:space="preserve"> </v>
      </c>
      <c r="F281" s="26" t="str">
        <f>'группы 1 кл.'!G11</f>
        <v xml:space="preserve"> </v>
      </c>
      <c r="G281" s="26" t="str">
        <f>'группы 1 кл.'!H11</f>
        <v xml:space="preserve"> </v>
      </c>
      <c r="H281" s="26" t="str">
        <f>'группы 1 кл.'!I11</f>
        <v xml:space="preserve"> </v>
      </c>
      <c r="I281" s="26" t="str">
        <f>'группы 1 кл.'!J11</f>
        <v xml:space="preserve"> </v>
      </c>
    </row>
    <row r="283" spans="1:13" ht="13.8" thickBot="1" x14ac:dyDescent="0.3"/>
    <row r="284" spans="1:13" x14ac:dyDescent="0.25">
      <c r="A284" s="287" t="s">
        <v>42</v>
      </c>
      <c r="B284" s="288"/>
      <c r="C284" s="288"/>
      <c r="D284" s="289"/>
    </row>
    <row r="285" spans="1:13" ht="13.8" thickBot="1" x14ac:dyDescent="0.3">
      <c r="A285" s="290"/>
      <c r="B285" s="291"/>
      <c r="C285" s="291"/>
      <c r="D285" s="292"/>
    </row>
    <row r="286" spans="1:13" x14ac:dyDescent="0.25">
      <c r="A286" s="32" t="s">
        <v>58</v>
      </c>
      <c r="B286" s="293">
        <f>SUM(B280:I280)</f>
        <v>0</v>
      </c>
      <c r="C286" s="294"/>
      <c r="D286" s="295"/>
    </row>
    <row r="287" spans="1:13" x14ac:dyDescent="0.25">
      <c r="A287" s="33" t="s">
        <v>48</v>
      </c>
      <c r="B287" s="296" t="e">
        <f>MODE(B281:I281)</f>
        <v>#N/A</v>
      </c>
      <c r="C287" s="297"/>
      <c r="D287" s="298"/>
    </row>
    <row r="299" spans="1:4" x14ac:dyDescent="0.25">
      <c r="A299" s="39"/>
      <c r="B299" s="39"/>
      <c r="C299" s="39"/>
      <c r="D299" s="39"/>
    </row>
    <row r="300" spans="1:4" x14ac:dyDescent="0.25">
      <c r="A300" s="39"/>
      <c r="B300" s="39"/>
      <c r="C300" s="39"/>
      <c r="D300" s="39"/>
    </row>
    <row r="301" spans="1:4" ht="18" x14ac:dyDescent="0.25">
      <c r="A301" s="45"/>
      <c r="B301" s="45"/>
      <c r="C301" s="45"/>
      <c r="D301" s="45"/>
    </row>
    <row r="302" spans="1:4" ht="18" x14ac:dyDescent="0.25">
      <c r="A302" s="45"/>
      <c r="B302" s="45"/>
      <c r="C302" s="45"/>
      <c r="D302" s="45"/>
    </row>
    <row r="303" spans="1:4" x14ac:dyDescent="0.25">
      <c r="A303" s="35"/>
      <c r="B303" s="299"/>
      <c r="C303" s="299"/>
      <c r="D303" s="299"/>
    </row>
    <row r="304" spans="1:4" x14ac:dyDescent="0.25">
      <c r="A304" s="35"/>
      <c r="B304" s="299"/>
      <c r="C304" s="299"/>
      <c r="D304" s="299"/>
    </row>
    <row r="305" spans="1:13" x14ac:dyDescent="0.25">
      <c r="A305" s="39"/>
      <c r="B305" s="39"/>
      <c r="C305" s="39"/>
      <c r="D305" s="39"/>
    </row>
    <row r="310" spans="1:13" ht="21" x14ac:dyDescent="0.25">
      <c r="A310" s="300" t="s">
        <v>61</v>
      </c>
      <c r="B310" s="300"/>
      <c r="C310" s="300"/>
      <c r="D310" s="300"/>
      <c r="E310" s="300"/>
      <c r="F310" s="300"/>
      <c r="G310" s="300"/>
      <c r="H310" s="300"/>
      <c r="I310" s="300"/>
      <c r="J310" s="300"/>
      <c r="K310" s="300"/>
      <c r="L310" s="300"/>
      <c r="M310" s="300"/>
    </row>
    <row r="311" spans="1:13" ht="16.2" thickBot="1" x14ac:dyDescent="0.35">
      <c r="A311" s="301">
        <f>A314</f>
        <v>0</v>
      </c>
      <c r="B311" s="301"/>
      <c r="C311" s="301"/>
      <c r="D311" s="301"/>
      <c r="E311" s="301"/>
      <c r="F311" s="301"/>
      <c r="G311" s="301"/>
      <c r="H311" s="301"/>
      <c r="I311" s="301"/>
      <c r="M311">
        <v>10</v>
      </c>
    </row>
    <row r="312" spans="1:13" ht="13.8" x14ac:dyDescent="0.3">
      <c r="A312" s="16"/>
      <c r="B312" s="302" t="s">
        <v>18</v>
      </c>
      <c r="C312" s="303"/>
      <c r="D312" s="304" t="s">
        <v>19</v>
      </c>
      <c r="E312" s="302" t="s">
        <v>19</v>
      </c>
      <c r="F312" s="303"/>
      <c r="G312" s="303"/>
      <c r="H312" s="303"/>
      <c r="I312" s="303"/>
    </row>
    <row r="313" spans="1:13" ht="51.6" thickBot="1" x14ac:dyDescent="0.3">
      <c r="A313" s="17"/>
      <c r="B313" s="18" t="s">
        <v>39</v>
      </c>
      <c r="C313" s="19" t="s">
        <v>3</v>
      </c>
      <c r="D313" s="20" t="s">
        <v>4</v>
      </c>
      <c r="E313" s="18" t="s">
        <v>5</v>
      </c>
      <c r="F313" s="19" t="s">
        <v>36</v>
      </c>
      <c r="G313" s="19" t="s">
        <v>40</v>
      </c>
      <c r="H313" s="19" t="s">
        <v>35</v>
      </c>
      <c r="I313" s="19" t="s">
        <v>8</v>
      </c>
    </row>
    <row r="314" spans="1:13" x14ac:dyDescent="0.25">
      <c r="A314" s="21">
        <f>'инд. оценки 1 кл.'!B14</f>
        <v>0</v>
      </c>
      <c r="B314" s="22">
        <f>'инд. оценки 1 кл.'!E14</f>
        <v>0</v>
      </c>
      <c r="C314" s="23">
        <f>'инд. оценки 1 кл.'!H14</f>
        <v>0</v>
      </c>
      <c r="D314" s="24">
        <f>'инд. оценки 1 кл.'!K14</f>
        <v>0</v>
      </c>
      <c r="E314" s="22">
        <f>'инд. оценки 1 кл.'!N14</f>
        <v>0</v>
      </c>
      <c r="F314" s="23">
        <f>'инд. оценки 1 кл.'!Q14</f>
        <v>0</v>
      </c>
      <c r="G314" s="23">
        <f>'инд. оценки 1 кл.'!T14</f>
        <v>0</v>
      </c>
      <c r="H314" s="23">
        <f>'инд. оценки 1 кл.'!W14</f>
        <v>0</v>
      </c>
      <c r="I314" s="23">
        <f>'инд. оценки 1 кл.'!Z14</f>
        <v>0</v>
      </c>
    </row>
    <row r="315" spans="1:13" x14ac:dyDescent="0.25">
      <c r="A315" s="25" t="s">
        <v>46</v>
      </c>
      <c r="B315" s="26" t="str">
        <f>'группы 1 кл.'!C12</f>
        <v xml:space="preserve"> </v>
      </c>
      <c r="C315" s="26" t="str">
        <f>'группы 1 кл.'!D12</f>
        <v xml:space="preserve"> </v>
      </c>
      <c r="D315" s="26" t="str">
        <f>'группы 1 кл.'!E12</f>
        <v xml:space="preserve"> </v>
      </c>
      <c r="E315" s="26" t="str">
        <f>'группы 1 кл.'!F12</f>
        <v xml:space="preserve"> </v>
      </c>
      <c r="F315" s="26" t="str">
        <f>'группы 1 кл.'!G12</f>
        <v xml:space="preserve"> </v>
      </c>
      <c r="G315" s="26" t="str">
        <f>'группы 1 кл.'!H12</f>
        <v xml:space="preserve"> </v>
      </c>
      <c r="H315" s="26" t="str">
        <f>'группы 1 кл.'!I12</f>
        <v xml:space="preserve"> </v>
      </c>
      <c r="I315" s="26" t="str">
        <f>'группы 1 кл.'!J12</f>
        <v xml:space="preserve"> </v>
      </c>
    </row>
    <row r="317" spans="1:13" ht="13.8" thickBot="1" x14ac:dyDescent="0.3"/>
    <row r="318" spans="1:13" x14ac:dyDescent="0.25">
      <c r="A318" s="287" t="s">
        <v>42</v>
      </c>
      <c r="B318" s="288"/>
      <c r="C318" s="288"/>
      <c r="D318" s="289"/>
    </row>
    <row r="319" spans="1:13" ht="13.8" thickBot="1" x14ac:dyDescent="0.3">
      <c r="A319" s="290"/>
      <c r="B319" s="291"/>
      <c r="C319" s="291"/>
      <c r="D319" s="292"/>
    </row>
    <row r="320" spans="1:13" x14ac:dyDescent="0.25">
      <c r="A320" s="32" t="s">
        <v>58</v>
      </c>
      <c r="B320" s="293">
        <f>SUM(B314:I314)</f>
        <v>0</v>
      </c>
      <c r="C320" s="294"/>
      <c r="D320" s="295"/>
    </row>
    <row r="321" spans="1:4" x14ac:dyDescent="0.25">
      <c r="A321" s="33" t="s">
        <v>48</v>
      </c>
      <c r="B321" s="296" t="e">
        <f>MODE(B315:I315)</f>
        <v>#N/A</v>
      </c>
      <c r="C321" s="297"/>
      <c r="D321" s="298"/>
    </row>
    <row r="333" spans="1:4" x14ac:dyDescent="0.25">
      <c r="A333" s="39"/>
      <c r="B333" s="39"/>
      <c r="C333" s="39"/>
      <c r="D333" s="39"/>
    </row>
    <row r="334" spans="1:4" x14ac:dyDescent="0.25">
      <c r="A334" s="39"/>
      <c r="B334" s="39"/>
      <c r="C334" s="39"/>
      <c r="D334" s="39"/>
    </row>
    <row r="335" spans="1:4" ht="18" x14ac:dyDescent="0.25">
      <c r="A335" s="45"/>
      <c r="B335" s="45"/>
      <c r="C335" s="45"/>
      <c r="D335" s="45"/>
    </row>
    <row r="336" spans="1:4" ht="18" x14ac:dyDescent="0.25">
      <c r="A336" s="45"/>
      <c r="B336" s="45"/>
      <c r="C336" s="45"/>
      <c r="D336" s="45"/>
    </row>
    <row r="337" spans="1:13" x14ac:dyDescent="0.25">
      <c r="A337" s="35"/>
      <c r="B337" s="299"/>
      <c r="C337" s="299"/>
      <c r="D337" s="299"/>
    </row>
    <row r="338" spans="1:13" x14ac:dyDescent="0.25">
      <c r="A338" s="35"/>
      <c r="B338" s="299"/>
      <c r="C338" s="299"/>
      <c r="D338" s="299"/>
    </row>
    <row r="339" spans="1:13" x14ac:dyDescent="0.25">
      <c r="A339" s="39"/>
      <c r="B339" s="39"/>
      <c r="C339" s="39"/>
      <c r="D339" s="39"/>
    </row>
    <row r="344" spans="1:13" ht="21" x14ac:dyDescent="0.25">
      <c r="A344" s="300" t="s">
        <v>61</v>
      </c>
      <c r="B344" s="300"/>
      <c r="C344" s="300"/>
      <c r="D344" s="300"/>
      <c r="E344" s="300"/>
      <c r="F344" s="300"/>
      <c r="G344" s="300"/>
      <c r="H344" s="300"/>
      <c r="I344" s="300"/>
      <c r="J344" s="300"/>
      <c r="K344" s="300"/>
      <c r="L344" s="300"/>
      <c r="M344" s="300"/>
    </row>
    <row r="345" spans="1:13" ht="16.2" thickBot="1" x14ac:dyDescent="0.35">
      <c r="A345" s="301">
        <f>A348</f>
        <v>0</v>
      </c>
      <c r="B345" s="301"/>
      <c r="C345" s="301"/>
      <c r="D345" s="301"/>
      <c r="E345" s="301"/>
      <c r="F345" s="301"/>
      <c r="G345" s="301"/>
      <c r="H345" s="301"/>
      <c r="I345" s="301"/>
      <c r="M345">
        <v>11</v>
      </c>
    </row>
    <row r="346" spans="1:13" ht="13.8" x14ac:dyDescent="0.3">
      <c r="A346" s="16"/>
      <c r="B346" s="302" t="s">
        <v>18</v>
      </c>
      <c r="C346" s="303"/>
      <c r="D346" s="304" t="s">
        <v>19</v>
      </c>
      <c r="E346" s="302" t="s">
        <v>19</v>
      </c>
      <c r="F346" s="303"/>
      <c r="G346" s="303"/>
      <c r="H346" s="303"/>
      <c r="I346" s="303"/>
    </row>
    <row r="347" spans="1:13" ht="51.6" thickBot="1" x14ac:dyDescent="0.3">
      <c r="A347" s="17"/>
      <c r="B347" s="18" t="s">
        <v>39</v>
      </c>
      <c r="C347" s="19" t="s">
        <v>3</v>
      </c>
      <c r="D347" s="20" t="s">
        <v>4</v>
      </c>
      <c r="E347" s="18" t="s">
        <v>5</v>
      </c>
      <c r="F347" s="19" t="s">
        <v>36</v>
      </c>
      <c r="G347" s="19" t="s">
        <v>40</v>
      </c>
      <c r="H347" s="19" t="s">
        <v>35</v>
      </c>
      <c r="I347" s="19" t="s">
        <v>8</v>
      </c>
    </row>
    <row r="348" spans="1:13" x14ac:dyDescent="0.25">
      <c r="A348" s="21">
        <f>'инд. оценки 1 кл.'!B15</f>
        <v>0</v>
      </c>
      <c r="B348" s="22">
        <f>'инд. оценки 1 кл.'!E15</f>
        <v>0</v>
      </c>
      <c r="C348" s="23">
        <f>'инд. оценки 1 кл.'!H15</f>
        <v>0</v>
      </c>
      <c r="D348" s="24">
        <f>'инд. оценки 1 кл.'!K15</f>
        <v>0</v>
      </c>
      <c r="E348" s="22">
        <f>'инд. оценки 1 кл.'!N15</f>
        <v>0</v>
      </c>
      <c r="F348" s="23">
        <f>'инд. оценки 1 кл.'!Q15</f>
        <v>0</v>
      </c>
      <c r="G348" s="23">
        <f>'инд. оценки 1 кл.'!T15</f>
        <v>0</v>
      </c>
      <c r="H348" s="23">
        <f>'инд. оценки 1 кл.'!W15</f>
        <v>0</v>
      </c>
      <c r="I348" s="23">
        <f>'инд. оценки 1 кл.'!Z15</f>
        <v>0</v>
      </c>
    </row>
    <row r="349" spans="1:13" x14ac:dyDescent="0.25">
      <c r="A349" s="25" t="s">
        <v>46</v>
      </c>
      <c r="B349" s="26" t="str">
        <f>'группы 1 кл.'!C13</f>
        <v xml:space="preserve"> </v>
      </c>
      <c r="C349" s="26" t="str">
        <f>'группы 1 кл.'!D13</f>
        <v xml:space="preserve"> </v>
      </c>
      <c r="D349" s="26" t="str">
        <f>'группы 1 кл.'!E13</f>
        <v xml:space="preserve"> </v>
      </c>
      <c r="E349" s="26" t="str">
        <f>'группы 1 кл.'!F13</f>
        <v xml:space="preserve"> </v>
      </c>
      <c r="F349" s="26" t="str">
        <f>'группы 1 кл.'!G13</f>
        <v xml:space="preserve"> </v>
      </c>
      <c r="G349" s="26" t="str">
        <f>'группы 1 кл.'!H13</f>
        <v xml:space="preserve"> </v>
      </c>
      <c r="H349" s="26" t="str">
        <f>'группы 1 кл.'!I13</f>
        <v xml:space="preserve"> </v>
      </c>
      <c r="I349" s="26" t="str">
        <f>'группы 1 кл.'!J13</f>
        <v xml:space="preserve"> </v>
      </c>
    </row>
    <row r="351" spans="1:13" ht="13.8" thickBot="1" x14ac:dyDescent="0.3"/>
    <row r="352" spans="1:13" x14ac:dyDescent="0.25">
      <c r="A352" s="287" t="s">
        <v>42</v>
      </c>
      <c r="B352" s="288"/>
      <c r="C352" s="288"/>
      <c r="D352" s="289"/>
    </row>
    <row r="353" spans="1:4" ht="13.8" thickBot="1" x14ac:dyDescent="0.3">
      <c r="A353" s="290"/>
      <c r="B353" s="291"/>
      <c r="C353" s="291"/>
      <c r="D353" s="292"/>
    </row>
    <row r="354" spans="1:4" x14ac:dyDescent="0.25">
      <c r="A354" s="32" t="s">
        <v>58</v>
      </c>
      <c r="B354" s="293">
        <f>SUM(B348:I348)</f>
        <v>0</v>
      </c>
      <c r="C354" s="294"/>
      <c r="D354" s="295"/>
    </row>
    <row r="355" spans="1:4" x14ac:dyDescent="0.25">
      <c r="A355" s="33" t="s">
        <v>48</v>
      </c>
      <c r="B355" s="296" t="e">
        <f>MODE(B349:I349)</f>
        <v>#N/A</v>
      </c>
      <c r="C355" s="297"/>
      <c r="D355" s="298"/>
    </row>
    <row r="367" spans="1:4" x14ac:dyDescent="0.25">
      <c r="A367" s="39"/>
      <c r="B367" s="39"/>
      <c r="C367" s="39"/>
      <c r="D367" s="39"/>
    </row>
    <row r="368" spans="1:4" x14ac:dyDescent="0.25">
      <c r="A368" s="39"/>
      <c r="B368" s="39"/>
      <c r="C368" s="39"/>
      <c r="D368" s="39"/>
    </row>
    <row r="369" spans="1:13" ht="18" x14ac:dyDescent="0.25">
      <c r="A369" s="45"/>
      <c r="B369" s="45"/>
      <c r="C369" s="45"/>
      <c r="D369" s="45"/>
    </row>
    <row r="370" spans="1:13" ht="18" x14ac:dyDescent="0.25">
      <c r="A370" s="45"/>
      <c r="B370" s="45"/>
      <c r="C370" s="45"/>
      <c r="D370" s="45"/>
    </row>
    <row r="371" spans="1:13" x14ac:dyDescent="0.25">
      <c r="A371" s="35"/>
      <c r="B371" s="299"/>
      <c r="C371" s="299"/>
      <c r="D371" s="299"/>
    </row>
    <row r="372" spans="1:13" x14ac:dyDescent="0.25">
      <c r="A372" s="35"/>
      <c r="B372" s="299"/>
      <c r="C372" s="299"/>
      <c r="D372" s="299"/>
    </row>
    <row r="373" spans="1:13" x14ac:dyDescent="0.25">
      <c r="A373" s="39"/>
      <c r="B373" s="39"/>
      <c r="C373" s="39"/>
      <c r="D373" s="39"/>
    </row>
    <row r="378" spans="1:13" ht="21" x14ac:dyDescent="0.25">
      <c r="A378" s="300" t="s">
        <v>61</v>
      </c>
      <c r="B378" s="300"/>
      <c r="C378" s="300"/>
      <c r="D378" s="300"/>
      <c r="E378" s="300"/>
      <c r="F378" s="300"/>
      <c r="G378" s="300"/>
      <c r="H378" s="300"/>
      <c r="I378" s="300"/>
      <c r="J378" s="300"/>
      <c r="K378" s="300"/>
      <c r="L378" s="300"/>
      <c r="M378" s="300"/>
    </row>
    <row r="379" spans="1:13" ht="16.2" thickBot="1" x14ac:dyDescent="0.35">
      <c r="A379" s="301">
        <f>A382</f>
        <v>0</v>
      </c>
      <c r="B379" s="301"/>
      <c r="C379" s="301"/>
      <c r="D379" s="301"/>
      <c r="E379" s="301"/>
      <c r="F379" s="301"/>
      <c r="G379" s="301"/>
      <c r="H379" s="301"/>
      <c r="I379" s="301"/>
      <c r="M379">
        <v>12</v>
      </c>
    </row>
    <row r="380" spans="1:13" ht="13.8" x14ac:dyDescent="0.3">
      <c r="A380" s="16"/>
      <c r="B380" s="302" t="s">
        <v>18</v>
      </c>
      <c r="C380" s="303"/>
      <c r="D380" s="304" t="s">
        <v>19</v>
      </c>
      <c r="E380" s="302" t="s">
        <v>19</v>
      </c>
      <c r="F380" s="303"/>
      <c r="G380" s="303"/>
      <c r="H380" s="303"/>
      <c r="I380" s="303"/>
    </row>
    <row r="381" spans="1:13" ht="51.6" thickBot="1" x14ac:dyDescent="0.3">
      <c r="A381" s="17"/>
      <c r="B381" s="18" t="s">
        <v>39</v>
      </c>
      <c r="C381" s="19" t="s">
        <v>3</v>
      </c>
      <c r="D381" s="20" t="s">
        <v>4</v>
      </c>
      <c r="E381" s="18" t="s">
        <v>5</v>
      </c>
      <c r="F381" s="19" t="s">
        <v>36</v>
      </c>
      <c r="G381" s="19" t="s">
        <v>40</v>
      </c>
      <c r="H381" s="19" t="s">
        <v>35</v>
      </c>
      <c r="I381" s="19" t="s">
        <v>8</v>
      </c>
    </row>
    <row r="382" spans="1:13" x14ac:dyDescent="0.25">
      <c r="A382" s="21">
        <f>'инд. оценки 1 кл.'!B16</f>
        <v>0</v>
      </c>
      <c r="B382" s="22">
        <f>'инд. оценки 1 кл.'!E15</f>
        <v>0</v>
      </c>
      <c r="C382" s="23">
        <f>'инд. оценки 1 кл.'!H15</f>
        <v>0</v>
      </c>
      <c r="D382" s="24">
        <f>'инд. оценки 1 кл.'!K15</f>
        <v>0</v>
      </c>
      <c r="E382" s="22">
        <f>'инд. оценки 1 кл.'!N15</f>
        <v>0</v>
      </c>
      <c r="F382" s="23">
        <f>'инд. оценки 1 кл.'!Q15</f>
        <v>0</v>
      </c>
      <c r="G382" s="23">
        <f>'инд. оценки 1 кл.'!T15</f>
        <v>0</v>
      </c>
      <c r="H382" s="23">
        <f>'инд. оценки 1 кл.'!W15</f>
        <v>0</v>
      </c>
      <c r="I382" s="23">
        <f>'инд. оценки 1 кл.'!Z15</f>
        <v>0</v>
      </c>
    </row>
    <row r="383" spans="1:13" x14ac:dyDescent="0.25">
      <c r="A383" s="25" t="s">
        <v>46</v>
      </c>
      <c r="B383" s="26" t="str">
        <f>'группы 1 кл.'!C14</f>
        <v xml:space="preserve"> </v>
      </c>
      <c r="C383" s="26" t="str">
        <f>'группы 1 кл.'!D14</f>
        <v xml:space="preserve"> </v>
      </c>
      <c r="D383" s="26" t="str">
        <f>'группы 1 кл.'!E14</f>
        <v xml:space="preserve"> </v>
      </c>
      <c r="E383" s="26" t="str">
        <f>'группы 1 кл.'!F14</f>
        <v xml:space="preserve"> </v>
      </c>
      <c r="F383" s="26" t="str">
        <f>'группы 1 кл.'!G14</f>
        <v xml:space="preserve"> </v>
      </c>
      <c r="G383" s="26" t="str">
        <f>'группы 1 кл.'!H14</f>
        <v xml:space="preserve"> </v>
      </c>
      <c r="H383" s="26" t="str">
        <f>'группы 1 кл.'!I14</f>
        <v xml:space="preserve"> </v>
      </c>
      <c r="I383" s="26" t="str">
        <f>'группы 1 кл.'!J14</f>
        <v xml:space="preserve"> </v>
      </c>
    </row>
    <row r="385" spans="1:4" ht="13.8" thickBot="1" x14ac:dyDescent="0.3"/>
    <row r="386" spans="1:4" x14ac:dyDescent="0.25">
      <c r="A386" s="287" t="s">
        <v>42</v>
      </c>
      <c r="B386" s="288"/>
      <c r="C386" s="288"/>
      <c r="D386" s="289"/>
    </row>
    <row r="387" spans="1:4" ht="13.8" thickBot="1" x14ac:dyDescent="0.3">
      <c r="A387" s="290"/>
      <c r="B387" s="291"/>
      <c r="C387" s="291"/>
      <c r="D387" s="292"/>
    </row>
    <row r="388" spans="1:4" x14ac:dyDescent="0.25">
      <c r="A388" s="32" t="s">
        <v>58</v>
      </c>
      <c r="B388" s="293">
        <f>SUM(B382:I382)</f>
        <v>0</v>
      </c>
      <c r="C388" s="294"/>
      <c r="D388" s="295"/>
    </row>
    <row r="389" spans="1:4" x14ac:dyDescent="0.25">
      <c r="A389" s="33" t="s">
        <v>48</v>
      </c>
      <c r="B389" s="296" t="e">
        <f>MODE(B383:I383)</f>
        <v>#N/A</v>
      </c>
      <c r="C389" s="297"/>
      <c r="D389" s="298"/>
    </row>
    <row r="401" spans="1:13" x14ac:dyDescent="0.25">
      <c r="A401" s="39"/>
      <c r="B401" s="39"/>
      <c r="C401" s="39"/>
      <c r="D401" s="39"/>
    </row>
    <row r="402" spans="1:13" x14ac:dyDescent="0.25">
      <c r="A402" s="39"/>
      <c r="B402" s="39"/>
      <c r="C402" s="39"/>
      <c r="D402" s="39"/>
    </row>
    <row r="403" spans="1:13" ht="18" x14ac:dyDescent="0.25">
      <c r="A403" s="45"/>
      <c r="B403" s="45"/>
      <c r="C403" s="45"/>
      <c r="D403" s="45"/>
    </row>
    <row r="404" spans="1:13" ht="18" x14ac:dyDescent="0.25">
      <c r="A404" s="45"/>
      <c r="B404" s="45"/>
      <c r="C404" s="45"/>
      <c r="D404" s="45"/>
    </row>
    <row r="405" spans="1:13" x14ac:dyDescent="0.25">
      <c r="A405" s="35"/>
      <c r="B405" s="299"/>
      <c r="C405" s="299"/>
      <c r="D405" s="299"/>
    </row>
    <row r="406" spans="1:13" x14ac:dyDescent="0.25">
      <c r="A406" s="35"/>
      <c r="B406" s="299"/>
      <c r="C406" s="299"/>
      <c r="D406" s="299"/>
    </row>
    <row r="407" spans="1:13" x14ac:dyDescent="0.25">
      <c r="A407" s="39"/>
      <c r="B407" s="39"/>
      <c r="C407" s="39"/>
      <c r="D407" s="39"/>
    </row>
    <row r="412" spans="1:13" ht="21" x14ac:dyDescent="0.25">
      <c r="A412" s="300" t="s">
        <v>61</v>
      </c>
      <c r="B412" s="300"/>
      <c r="C412" s="300"/>
      <c r="D412" s="300"/>
      <c r="E412" s="300"/>
      <c r="F412" s="300"/>
      <c r="G412" s="300"/>
      <c r="H412" s="300"/>
      <c r="I412" s="300"/>
      <c r="J412" s="300"/>
      <c r="K412" s="300"/>
      <c r="L412" s="300"/>
      <c r="M412" s="300"/>
    </row>
    <row r="413" spans="1:13" ht="16.2" thickBot="1" x14ac:dyDescent="0.35">
      <c r="A413" s="301">
        <f>A416</f>
        <v>0</v>
      </c>
      <c r="B413" s="301"/>
      <c r="C413" s="301"/>
      <c r="D413" s="301"/>
      <c r="E413" s="301"/>
      <c r="F413" s="301"/>
      <c r="G413" s="301"/>
      <c r="H413" s="301"/>
      <c r="I413" s="301"/>
      <c r="M413">
        <v>13</v>
      </c>
    </row>
    <row r="414" spans="1:13" ht="13.8" x14ac:dyDescent="0.3">
      <c r="A414" s="16"/>
      <c r="B414" s="302" t="s">
        <v>18</v>
      </c>
      <c r="C414" s="303"/>
      <c r="D414" s="304" t="s">
        <v>19</v>
      </c>
      <c r="E414" s="302" t="s">
        <v>19</v>
      </c>
      <c r="F414" s="303"/>
      <c r="G414" s="303"/>
      <c r="H414" s="303"/>
      <c r="I414" s="303"/>
    </row>
    <row r="415" spans="1:13" ht="51.6" thickBot="1" x14ac:dyDescent="0.3">
      <c r="A415" s="17"/>
      <c r="B415" s="18" t="s">
        <v>39</v>
      </c>
      <c r="C415" s="19" t="s">
        <v>3</v>
      </c>
      <c r="D415" s="20" t="s">
        <v>4</v>
      </c>
      <c r="E415" s="18" t="s">
        <v>5</v>
      </c>
      <c r="F415" s="19" t="s">
        <v>36</v>
      </c>
      <c r="G415" s="19" t="s">
        <v>40</v>
      </c>
      <c r="H415" s="19" t="s">
        <v>35</v>
      </c>
      <c r="I415" s="19" t="s">
        <v>8</v>
      </c>
    </row>
    <row r="416" spans="1:13" x14ac:dyDescent="0.25">
      <c r="A416" s="21">
        <f>'инд. оценки 1 кл.'!B17</f>
        <v>0</v>
      </c>
      <c r="B416" s="22">
        <f>'инд. оценки 1 кл.'!E17</f>
        <v>0</v>
      </c>
      <c r="C416" s="23">
        <f>'инд. оценки 1 кл.'!H17</f>
        <v>0</v>
      </c>
      <c r="D416" s="24">
        <f>'инд. оценки 1 кл.'!K17</f>
        <v>0</v>
      </c>
      <c r="E416" s="22">
        <f>'инд. оценки 1 кл.'!N17</f>
        <v>0</v>
      </c>
      <c r="F416" s="23">
        <f>'инд. оценки 1 кл.'!Q17</f>
        <v>0</v>
      </c>
      <c r="G416" s="23">
        <f>'инд. оценки 1 кл.'!T17</f>
        <v>0</v>
      </c>
      <c r="H416" s="23">
        <f>'инд. оценки 1 кл.'!W17</f>
        <v>0</v>
      </c>
      <c r="I416" s="23">
        <f>'инд. оценки 1 кл.'!Z17</f>
        <v>0</v>
      </c>
    </row>
    <row r="417" spans="1:9" x14ac:dyDescent="0.25">
      <c r="A417" s="25" t="s">
        <v>46</v>
      </c>
      <c r="B417" s="26" t="str">
        <f>'группы 1 кл.'!C15</f>
        <v xml:space="preserve"> </v>
      </c>
      <c r="C417" s="26" t="str">
        <f>'группы 1 кл.'!D15</f>
        <v xml:space="preserve"> </v>
      </c>
      <c r="D417" s="26" t="str">
        <f>'группы 1 кл.'!E15</f>
        <v xml:space="preserve"> </v>
      </c>
      <c r="E417" s="26" t="str">
        <f>'группы 1 кл.'!F15</f>
        <v xml:space="preserve"> </v>
      </c>
      <c r="F417" s="26" t="str">
        <f>'группы 1 кл.'!G15</f>
        <v xml:space="preserve"> </v>
      </c>
      <c r="G417" s="26" t="str">
        <f>'группы 1 кл.'!H15</f>
        <v xml:space="preserve"> </v>
      </c>
      <c r="H417" s="26" t="str">
        <f>'группы 1 кл.'!I15</f>
        <v xml:space="preserve"> </v>
      </c>
      <c r="I417" s="26" t="str">
        <f>'группы 1 кл.'!J15</f>
        <v xml:space="preserve"> </v>
      </c>
    </row>
    <row r="419" spans="1:9" ht="13.8" thickBot="1" x14ac:dyDescent="0.3"/>
    <row r="420" spans="1:9" x14ac:dyDescent="0.25">
      <c r="A420" s="287" t="s">
        <v>42</v>
      </c>
      <c r="B420" s="288"/>
      <c r="C420" s="288"/>
      <c r="D420" s="289"/>
    </row>
    <row r="421" spans="1:9" ht="13.8" thickBot="1" x14ac:dyDescent="0.3">
      <c r="A421" s="290"/>
      <c r="B421" s="291"/>
      <c r="C421" s="291"/>
      <c r="D421" s="292"/>
    </row>
    <row r="422" spans="1:9" x14ac:dyDescent="0.25">
      <c r="A422" s="32" t="s">
        <v>58</v>
      </c>
      <c r="B422" s="293">
        <f>SUM(B416:I416)</f>
        <v>0</v>
      </c>
      <c r="C422" s="294"/>
      <c r="D422" s="295"/>
    </row>
    <row r="423" spans="1:9" x14ac:dyDescent="0.25">
      <c r="A423" s="33" t="s">
        <v>48</v>
      </c>
      <c r="B423" s="296" t="e">
        <f>MODE(B417:I417)</f>
        <v>#N/A</v>
      </c>
      <c r="C423" s="297"/>
      <c r="D423" s="298"/>
    </row>
    <row r="435" spans="1:13" x14ac:dyDescent="0.25">
      <c r="A435" s="39"/>
      <c r="B435" s="39"/>
      <c r="C435" s="39"/>
      <c r="D435" s="39"/>
    </row>
    <row r="436" spans="1:13" x14ac:dyDescent="0.25">
      <c r="A436" s="39"/>
      <c r="B436" s="39"/>
      <c r="C436" s="39"/>
      <c r="D436" s="39"/>
    </row>
    <row r="437" spans="1:13" ht="18" x14ac:dyDescent="0.25">
      <c r="A437" s="45"/>
      <c r="B437" s="45"/>
      <c r="C437" s="45"/>
      <c r="D437" s="45"/>
    </row>
    <row r="438" spans="1:13" ht="18" x14ac:dyDescent="0.25">
      <c r="A438" s="45"/>
      <c r="B438" s="45"/>
      <c r="C438" s="45"/>
      <c r="D438" s="45"/>
    </row>
    <row r="439" spans="1:13" x14ac:dyDescent="0.25">
      <c r="A439" s="35"/>
      <c r="B439" s="299"/>
      <c r="C439" s="299"/>
      <c r="D439" s="299"/>
    </row>
    <row r="440" spans="1:13" x14ac:dyDescent="0.25">
      <c r="A440" s="35"/>
      <c r="B440" s="299"/>
      <c r="C440" s="299"/>
      <c r="D440" s="299"/>
    </row>
    <row r="441" spans="1:13" x14ac:dyDescent="0.25">
      <c r="A441" s="39"/>
      <c r="B441" s="39"/>
      <c r="C441" s="39"/>
      <c r="D441" s="39"/>
    </row>
    <row r="446" spans="1:13" ht="21" x14ac:dyDescent="0.25">
      <c r="A446" s="300" t="s">
        <v>61</v>
      </c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300"/>
      <c r="M446" s="300"/>
    </row>
    <row r="447" spans="1:13" ht="16.2" thickBot="1" x14ac:dyDescent="0.35">
      <c r="A447" s="301">
        <f>A450</f>
        <v>0</v>
      </c>
      <c r="B447" s="301"/>
      <c r="C447" s="301"/>
      <c r="D447" s="301"/>
      <c r="E447" s="301"/>
      <c r="F447" s="301"/>
      <c r="G447" s="301"/>
      <c r="H447" s="301"/>
      <c r="I447" s="301"/>
      <c r="M447">
        <v>14</v>
      </c>
    </row>
    <row r="448" spans="1:13" ht="13.8" x14ac:dyDescent="0.3">
      <c r="A448" s="16"/>
      <c r="B448" s="302" t="s">
        <v>18</v>
      </c>
      <c r="C448" s="303"/>
      <c r="D448" s="304" t="s">
        <v>19</v>
      </c>
      <c r="E448" s="302" t="s">
        <v>19</v>
      </c>
      <c r="F448" s="303"/>
      <c r="G448" s="303"/>
      <c r="H448" s="303"/>
      <c r="I448" s="303"/>
    </row>
    <row r="449" spans="1:9" ht="51.6" thickBot="1" x14ac:dyDescent="0.3">
      <c r="A449" s="17"/>
      <c r="B449" s="18" t="s">
        <v>39</v>
      </c>
      <c r="C449" s="19" t="s">
        <v>3</v>
      </c>
      <c r="D449" s="20" t="s">
        <v>4</v>
      </c>
      <c r="E449" s="18" t="s">
        <v>5</v>
      </c>
      <c r="F449" s="19" t="s">
        <v>36</v>
      </c>
      <c r="G449" s="19" t="s">
        <v>40</v>
      </c>
      <c r="H449" s="19" t="s">
        <v>35</v>
      </c>
      <c r="I449" s="19" t="s">
        <v>8</v>
      </c>
    </row>
    <row r="450" spans="1:9" x14ac:dyDescent="0.25">
      <c r="A450" s="21">
        <f>'инд. оценки 1 кл.'!B18</f>
        <v>0</v>
      </c>
      <c r="B450" s="22">
        <f>'инд. оценки 1 кл.'!E18</f>
        <v>0</v>
      </c>
      <c r="C450" s="23">
        <f>'инд. оценки 1 кл.'!H18</f>
        <v>0</v>
      </c>
      <c r="D450" s="24">
        <f>'инд. оценки 1 кл.'!K18</f>
        <v>0</v>
      </c>
      <c r="E450" s="22">
        <f>'инд. оценки 1 кл.'!N18</f>
        <v>0</v>
      </c>
      <c r="F450" s="23">
        <f>'инд. оценки 1 кл.'!Q18</f>
        <v>0</v>
      </c>
      <c r="G450" s="23">
        <f>'инд. оценки 1 кл.'!T18</f>
        <v>0</v>
      </c>
      <c r="H450" s="23">
        <f>'инд. оценки 1 кл.'!W18</f>
        <v>0</v>
      </c>
      <c r="I450" s="23">
        <f>'инд. оценки 1 кл.'!Z18</f>
        <v>0</v>
      </c>
    </row>
    <row r="451" spans="1:9" x14ac:dyDescent="0.25">
      <c r="A451" s="25" t="s">
        <v>46</v>
      </c>
      <c r="B451" s="26" t="str">
        <f>'группы 1 кл.'!C16</f>
        <v xml:space="preserve"> </v>
      </c>
      <c r="C451" s="26" t="str">
        <f>'группы 1 кл.'!D16</f>
        <v xml:space="preserve"> </v>
      </c>
      <c r="D451" s="26" t="str">
        <f>'группы 1 кл.'!E16</f>
        <v xml:space="preserve"> </v>
      </c>
      <c r="E451" s="26" t="str">
        <f>'группы 1 кл.'!F16</f>
        <v xml:space="preserve"> </v>
      </c>
      <c r="F451" s="26" t="str">
        <f>'группы 1 кл.'!G16</f>
        <v xml:space="preserve"> </v>
      </c>
      <c r="G451" s="26" t="str">
        <f>'группы 1 кл.'!H16</f>
        <v xml:space="preserve"> </v>
      </c>
      <c r="H451" s="26" t="str">
        <f>'группы 1 кл.'!I16</f>
        <v xml:space="preserve"> </v>
      </c>
      <c r="I451" s="26" t="str">
        <f>'группы 1 кл.'!J16</f>
        <v xml:space="preserve"> </v>
      </c>
    </row>
    <row r="453" spans="1:9" ht="13.8" thickBot="1" x14ac:dyDescent="0.3"/>
    <row r="454" spans="1:9" x14ac:dyDescent="0.25">
      <c r="A454" s="287" t="s">
        <v>42</v>
      </c>
      <c r="B454" s="288"/>
      <c r="C454" s="288"/>
      <c r="D454" s="289"/>
    </row>
    <row r="455" spans="1:9" ht="13.8" thickBot="1" x14ac:dyDescent="0.3">
      <c r="A455" s="290"/>
      <c r="B455" s="291"/>
      <c r="C455" s="291"/>
      <c r="D455" s="292"/>
    </row>
    <row r="456" spans="1:9" x14ac:dyDescent="0.25">
      <c r="A456" s="32" t="s">
        <v>58</v>
      </c>
      <c r="B456" s="293">
        <f>SUM(B450:I450)</f>
        <v>0</v>
      </c>
      <c r="C456" s="294"/>
      <c r="D456" s="295"/>
    </row>
    <row r="457" spans="1:9" x14ac:dyDescent="0.25">
      <c r="A457" s="33" t="s">
        <v>48</v>
      </c>
      <c r="B457" s="296" t="e">
        <f>MODE(B451:I451)</f>
        <v>#N/A</v>
      </c>
      <c r="C457" s="297"/>
      <c r="D457" s="298"/>
    </row>
    <row r="469" spans="1:13" x14ac:dyDescent="0.25">
      <c r="A469" s="39"/>
      <c r="B469" s="39"/>
      <c r="C469" s="39"/>
      <c r="D469" s="39"/>
    </row>
    <row r="470" spans="1:13" x14ac:dyDescent="0.25">
      <c r="A470" s="39"/>
      <c r="B470" s="39"/>
      <c r="C470" s="39"/>
      <c r="D470" s="39"/>
    </row>
    <row r="471" spans="1:13" ht="18" x14ac:dyDescent="0.25">
      <c r="A471" s="45"/>
      <c r="B471" s="45"/>
      <c r="C471" s="45"/>
      <c r="D471" s="45"/>
    </row>
    <row r="472" spans="1:13" ht="18" x14ac:dyDescent="0.25">
      <c r="A472" s="45"/>
      <c r="B472" s="45"/>
      <c r="C472" s="45"/>
      <c r="D472" s="45"/>
    </row>
    <row r="473" spans="1:13" x14ac:dyDescent="0.25">
      <c r="A473" s="35"/>
      <c r="B473" s="299"/>
      <c r="C473" s="299"/>
      <c r="D473" s="299"/>
    </row>
    <row r="474" spans="1:13" x14ac:dyDescent="0.25">
      <c r="A474" s="35"/>
      <c r="B474" s="299"/>
      <c r="C474" s="299"/>
      <c r="D474" s="299"/>
    </row>
    <row r="475" spans="1:13" x14ac:dyDescent="0.25">
      <c r="A475" s="39"/>
      <c r="B475" s="39"/>
      <c r="C475" s="39"/>
      <c r="D475" s="39"/>
    </row>
    <row r="480" spans="1:13" ht="21" x14ac:dyDescent="0.25">
      <c r="A480" s="300" t="s">
        <v>61</v>
      </c>
      <c r="B480" s="300"/>
      <c r="C480" s="300"/>
      <c r="D480" s="300"/>
      <c r="E480" s="300"/>
      <c r="F480" s="300"/>
      <c r="G480" s="300"/>
      <c r="H480" s="300"/>
      <c r="I480" s="300"/>
      <c r="J480" s="300"/>
      <c r="K480" s="300"/>
      <c r="L480" s="300"/>
      <c r="M480" s="300"/>
    </row>
    <row r="481" spans="1:13" ht="16.2" thickBot="1" x14ac:dyDescent="0.35">
      <c r="A481" s="301">
        <f>A484</f>
        <v>0</v>
      </c>
      <c r="B481" s="301"/>
      <c r="C481" s="301"/>
      <c r="D481" s="301"/>
      <c r="E481" s="301"/>
      <c r="F481" s="301"/>
      <c r="G481" s="301"/>
      <c r="H481" s="301"/>
      <c r="I481" s="301"/>
      <c r="M481">
        <v>15</v>
      </c>
    </row>
    <row r="482" spans="1:13" ht="13.8" x14ac:dyDescent="0.3">
      <c r="A482" s="16"/>
      <c r="B482" s="302" t="s">
        <v>18</v>
      </c>
      <c r="C482" s="303"/>
      <c r="D482" s="304" t="s">
        <v>19</v>
      </c>
      <c r="E482" s="302" t="s">
        <v>19</v>
      </c>
      <c r="F482" s="303"/>
      <c r="G482" s="303"/>
      <c r="H482" s="303"/>
      <c r="I482" s="303"/>
    </row>
    <row r="483" spans="1:13" ht="51.6" thickBot="1" x14ac:dyDescent="0.3">
      <c r="A483" s="17"/>
      <c r="B483" s="18" t="s">
        <v>39</v>
      </c>
      <c r="C483" s="19" t="s">
        <v>3</v>
      </c>
      <c r="D483" s="20" t="s">
        <v>4</v>
      </c>
      <c r="E483" s="18" t="s">
        <v>5</v>
      </c>
      <c r="F483" s="19" t="s">
        <v>36</v>
      </c>
      <c r="G483" s="19" t="s">
        <v>40</v>
      </c>
      <c r="H483" s="19" t="s">
        <v>35</v>
      </c>
      <c r="I483" s="19" t="s">
        <v>8</v>
      </c>
    </row>
    <row r="484" spans="1:13" x14ac:dyDescent="0.25">
      <c r="A484" s="21">
        <f>'инд. оценки 1 кл.'!B19</f>
        <v>0</v>
      </c>
      <c r="B484" s="22">
        <f>'инд. оценки 1 кл.'!E19</f>
        <v>0</v>
      </c>
      <c r="C484" s="23">
        <f>'инд. оценки 1 кл.'!H19</f>
        <v>0</v>
      </c>
      <c r="D484" s="24">
        <f>'инд. оценки 1 кл.'!K19</f>
        <v>0</v>
      </c>
      <c r="E484" s="22">
        <f>'инд. оценки 1 кл.'!N19</f>
        <v>0</v>
      </c>
      <c r="F484" s="23">
        <f>'инд. оценки 1 кл.'!Q19</f>
        <v>0</v>
      </c>
      <c r="G484" s="23">
        <f>'инд. оценки 1 кл.'!T19</f>
        <v>0</v>
      </c>
      <c r="H484" s="23">
        <f>'инд. оценки 1 кл.'!W19</f>
        <v>0</v>
      </c>
      <c r="I484" s="23">
        <f>'инд. оценки 1 кл.'!Z19</f>
        <v>0</v>
      </c>
    </row>
    <row r="485" spans="1:13" x14ac:dyDescent="0.25">
      <c r="A485" s="25" t="s">
        <v>46</v>
      </c>
      <c r="B485" s="26" t="str">
        <f>'группы 1 кл.'!C17</f>
        <v xml:space="preserve"> </v>
      </c>
      <c r="C485" s="26" t="str">
        <f>'группы 1 кл.'!D17</f>
        <v xml:space="preserve"> </v>
      </c>
      <c r="D485" s="26" t="str">
        <f>'группы 1 кл.'!E17</f>
        <v xml:space="preserve"> </v>
      </c>
      <c r="E485" s="26" t="str">
        <f>'группы 1 кл.'!F17</f>
        <v xml:space="preserve"> </v>
      </c>
      <c r="F485" s="26" t="str">
        <f>'группы 1 кл.'!G17</f>
        <v xml:space="preserve"> </v>
      </c>
      <c r="G485" s="26" t="str">
        <f>'группы 1 кл.'!H17</f>
        <v xml:space="preserve"> </v>
      </c>
      <c r="H485" s="26" t="str">
        <f>'группы 1 кл.'!I17</f>
        <v xml:space="preserve"> </v>
      </c>
      <c r="I485" s="26" t="str">
        <f>'группы 1 кл.'!J17</f>
        <v xml:space="preserve"> </v>
      </c>
    </row>
    <row r="487" spans="1:13" ht="13.8" thickBot="1" x14ac:dyDescent="0.3"/>
    <row r="488" spans="1:13" x14ac:dyDescent="0.25">
      <c r="A488" s="287" t="s">
        <v>42</v>
      </c>
      <c r="B488" s="288"/>
      <c r="C488" s="288"/>
      <c r="D488" s="289"/>
    </row>
    <row r="489" spans="1:13" ht="13.8" thickBot="1" x14ac:dyDescent="0.3">
      <c r="A489" s="290"/>
      <c r="B489" s="291"/>
      <c r="C489" s="291"/>
      <c r="D489" s="292"/>
    </row>
    <row r="490" spans="1:13" x14ac:dyDescent="0.25">
      <c r="A490" s="32" t="s">
        <v>58</v>
      </c>
      <c r="B490" s="293">
        <f>SUM(B484:I484)</f>
        <v>0</v>
      </c>
      <c r="C490" s="294"/>
      <c r="D490" s="295"/>
    </row>
    <row r="491" spans="1:13" x14ac:dyDescent="0.25">
      <c r="A491" s="33" t="s">
        <v>48</v>
      </c>
      <c r="B491" s="296" t="e">
        <f>MODE(B485:I485)</f>
        <v>#N/A</v>
      </c>
      <c r="C491" s="297"/>
      <c r="D491" s="298"/>
    </row>
    <row r="503" spans="1:4" x14ac:dyDescent="0.25">
      <c r="A503" s="39"/>
      <c r="B503" s="39"/>
      <c r="C503" s="39"/>
      <c r="D503" s="39"/>
    </row>
    <row r="504" spans="1:4" x14ac:dyDescent="0.25">
      <c r="A504" s="39"/>
      <c r="B504" s="39"/>
      <c r="C504" s="39"/>
      <c r="D504" s="39"/>
    </row>
    <row r="505" spans="1:4" ht="18" x14ac:dyDescent="0.25">
      <c r="A505" s="45"/>
      <c r="B505" s="45"/>
      <c r="C505" s="45"/>
      <c r="D505" s="45"/>
    </row>
    <row r="506" spans="1:4" ht="18" x14ac:dyDescent="0.25">
      <c r="A506" s="45"/>
      <c r="B506" s="45"/>
      <c r="C506" s="45"/>
      <c r="D506" s="45"/>
    </row>
    <row r="507" spans="1:4" x14ac:dyDescent="0.25">
      <c r="A507" s="35"/>
      <c r="B507" s="299"/>
      <c r="C507" s="299"/>
      <c r="D507" s="299"/>
    </row>
    <row r="508" spans="1:4" x14ac:dyDescent="0.25">
      <c r="A508" s="35"/>
      <c r="B508" s="299"/>
      <c r="C508" s="299"/>
      <c r="D508" s="299"/>
    </row>
    <row r="509" spans="1:4" x14ac:dyDescent="0.25">
      <c r="A509" s="39"/>
      <c r="B509" s="39"/>
      <c r="C509" s="39"/>
      <c r="D509" s="39"/>
    </row>
    <row r="514" spans="1:13" ht="21" x14ac:dyDescent="0.25">
      <c r="A514" s="300" t="s">
        <v>61</v>
      </c>
      <c r="B514" s="300"/>
      <c r="C514" s="300"/>
      <c r="D514" s="300"/>
      <c r="E514" s="300"/>
      <c r="F514" s="300"/>
      <c r="G514" s="300"/>
      <c r="H514" s="300"/>
      <c r="I514" s="300"/>
      <c r="J514" s="300"/>
      <c r="K514" s="300"/>
      <c r="L514" s="300"/>
      <c r="M514" s="300"/>
    </row>
    <row r="515" spans="1:13" ht="16.2" thickBot="1" x14ac:dyDescent="0.35">
      <c r="A515" s="301">
        <f>A518</f>
        <v>0</v>
      </c>
      <c r="B515" s="301"/>
      <c r="C515" s="301"/>
      <c r="D515" s="301"/>
      <c r="E515" s="301"/>
      <c r="F515" s="301"/>
      <c r="G515" s="301"/>
      <c r="H515" s="301"/>
      <c r="I515" s="301"/>
      <c r="M515">
        <v>16</v>
      </c>
    </row>
    <row r="516" spans="1:13" ht="13.8" x14ac:dyDescent="0.3">
      <c r="A516" s="16"/>
      <c r="B516" s="302" t="s">
        <v>18</v>
      </c>
      <c r="C516" s="303"/>
      <c r="D516" s="304" t="s">
        <v>19</v>
      </c>
      <c r="E516" s="302" t="s">
        <v>19</v>
      </c>
      <c r="F516" s="303"/>
      <c r="G516" s="303"/>
      <c r="H516" s="303"/>
      <c r="I516" s="303"/>
    </row>
    <row r="517" spans="1:13" ht="51.6" thickBot="1" x14ac:dyDescent="0.3">
      <c r="A517" s="17"/>
      <c r="B517" s="18" t="s">
        <v>39</v>
      </c>
      <c r="C517" s="19" t="s">
        <v>3</v>
      </c>
      <c r="D517" s="20" t="s">
        <v>4</v>
      </c>
      <c r="E517" s="18" t="s">
        <v>5</v>
      </c>
      <c r="F517" s="19" t="s">
        <v>36</v>
      </c>
      <c r="G517" s="19" t="s">
        <v>40</v>
      </c>
      <c r="H517" s="19" t="s">
        <v>35</v>
      </c>
      <c r="I517" s="19" t="s">
        <v>8</v>
      </c>
    </row>
    <row r="518" spans="1:13" x14ac:dyDescent="0.25">
      <c r="A518" s="21">
        <f>'инд. оценки 1 кл.'!B20</f>
        <v>0</v>
      </c>
      <c r="B518" s="22">
        <f>'инд. оценки 1 кл.'!E20</f>
        <v>0</v>
      </c>
      <c r="C518" s="23">
        <f>'инд. оценки 1 кл.'!H20</f>
        <v>0</v>
      </c>
      <c r="D518" s="24">
        <f>'инд. оценки 1 кл.'!K20</f>
        <v>0</v>
      </c>
      <c r="E518" s="22">
        <f>'инд. оценки 1 кл.'!N20</f>
        <v>0</v>
      </c>
      <c r="F518" s="23">
        <f>'инд. оценки 1 кл.'!Q20</f>
        <v>0</v>
      </c>
      <c r="G518" s="23">
        <f>'инд. оценки 1 кл.'!T20</f>
        <v>0</v>
      </c>
      <c r="H518" s="23">
        <f>'инд. оценки 1 кл.'!W20</f>
        <v>0</v>
      </c>
      <c r="I518" s="23">
        <f>'инд. оценки 1 кл.'!Z20</f>
        <v>0</v>
      </c>
    </row>
    <row r="519" spans="1:13" x14ac:dyDescent="0.25">
      <c r="A519" s="25" t="s">
        <v>46</v>
      </c>
      <c r="B519" s="26" t="str">
        <f>'группы 1 кл.'!C18</f>
        <v xml:space="preserve"> </v>
      </c>
      <c r="C519" s="26" t="str">
        <f>'группы 1 кл.'!D18</f>
        <v xml:space="preserve"> </v>
      </c>
      <c r="D519" s="26" t="str">
        <f>'группы 1 кл.'!E18</f>
        <v xml:space="preserve"> </v>
      </c>
      <c r="E519" s="26" t="str">
        <f>'группы 1 кл.'!F18</f>
        <v xml:space="preserve"> </v>
      </c>
      <c r="F519" s="26" t="str">
        <f>'группы 1 кл.'!G18</f>
        <v xml:space="preserve"> </v>
      </c>
      <c r="G519" s="26" t="str">
        <f>'группы 1 кл.'!H18</f>
        <v xml:space="preserve"> </v>
      </c>
      <c r="H519" s="26" t="str">
        <f>'группы 1 кл.'!I18</f>
        <v xml:space="preserve"> </v>
      </c>
      <c r="I519" s="26" t="str">
        <f>'группы 1 кл.'!J18</f>
        <v xml:space="preserve"> </v>
      </c>
    </row>
    <row r="521" spans="1:13" ht="13.8" thickBot="1" x14ac:dyDescent="0.3"/>
    <row r="522" spans="1:13" x14ac:dyDescent="0.25">
      <c r="A522" s="287" t="s">
        <v>42</v>
      </c>
      <c r="B522" s="288"/>
      <c r="C522" s="288"/>
      <c r="D522" s="289"/>
    </row>
    <row r="523" spans="1:13" ht="13.8" thickBot="1" x14ac:dyDescent="0.3">
      <c r="A523" s="290"/>
      <c r="B523" s="291"/>
      <c r="C523" s="291"/>
      <c r="D523" s="292"/>
    </row>
    <row r="524" spans="1:13" x14ac:dyDescent="0.25">
      <c r="A524" s="32" t="s">
        <v>58</v>
      </c>
      <c r="B524" s="293">
        <f>SUM(B518:I518)</f>
        <v>0</v>
      </c>
      <c r="C524" s="294"/>
      <c r="D524" s="295"/>
    </row>
    <row r="525" spans="1:13" x14ac:dyDescent="0.25">
      <c r="A525" s="33" t="s">
        <v>48</v>
      </c>
      <c r="B525" s="296" t="e">
        <f>MODE(B519:I519)</f>
        <v>#N/A</v>
      </c>
      <c r="C525" s="297"/>
      <c r="D525" s="298"/>
    </row>
    <row r="537" spans="1:4" x14ac:dyDescent="0.25">
      <c r="A537" s="39"/>
      <c r="B537" s="39"/>
      <c r="C537" s="39"/>
      <c r="D537" s="39"/>
    </row>
    <row r="538" spans="1:4" x14ac:dyDescent="0.25">
      <c r="A538" s="39"/>
      <c r="B538" s="39"/>
      <c r="C538" s="39"/>
      <c r="D538" s="39"/>
    </row>
    <row r="539" spans="1:4" ht="18" x14ac:dyDescent="0.25">
      <c r="A539" s="45"/>
      <c r="B539" s="45"/>
      <c r="C539" s="45"/>
      <c r="D539" s="45"/>
    </row>
    <row r="540" spans="1:4" ht="18" x14ac:dyDescent="0.25">
      <c r="A540" s="45"/>
      <c r="B540" s="45"/>
      <c r="C540" s="45"/>
      <c r="D540" s="45"/>
    </row>
    <row r="541" spans="1:4" x14ac:dyDescent="0.25">
      <c r="A541" s="35"/>
      <c r="B541" s="299"/>
      <c r="C541" s="299"/>
      <c r="D541" s="299"/>
    </row>
    <row r="542" spans="1:4" x14ac:dyDescent="0.25">
      <c r="A542" s="35"/>
      <c r="B542" s="299"/>
      <c r="C542" s="299"/>
      <c r="D542" s="299"/>
    </row>
    <row r="543" spans="1:4" x14ac:dyDescent="0.25">
      <c r="A543" s="39"/>
      <c r="B543" s="39"/>
      <c r="C543" s="39"/>
      <c r="D543" s="39"/>
    </row>
    <row r="548" spans="1:13" ht="21" x14ac:dyDescent="0.25">
      <c r="A548" s="300" t="s">
        <v>61</v>
      </c>
      <c r="B548" s="300"/>
      <c r="C548" s="300"/>
      <c r="D548" s="300"/>
      <c r="E548" s="300"/>
      <c r="F548" s="300"/>
      <c r="G548" s="300"/>
      <c r="H548" s="300"/>
      <c r="I548" s="300"/>
      <c r="J548" s="300"/>
      <c r="K548" s="300"/>
      <c r="L548" s="300"/>
      <c r="M548" s="300"/>
    </row>
    <row r="549" spans="1:13" ht="16.2" thickBot="1" x14ac:dyDescent="0.35">
      <c r="A549" s="301">
        <f>A552</f>
        <v>0</v>
      </c>
      <c r="B549" s="301"/>
      <c r="C549" s="301"/>
      <c r="D549" s="301"/>
      <c r="E549" s="301"/>
      <c r="F549" s="301"/>
      <c r="G549" s="301"/>
      <c r="H549" s="301"/>
      <c r="I549" s="301"/>
      <c r="M549">
        <v>17</v>
      </c>
    </row>
    <row r="550" spans="1:13" ht="13.8" x14ac:dyDescent="0.3">
      <c r="A550" s="16"/>
      <c r="B550" s="302" t="s">
        <v>18</v>
      </c>
      <c r="C550" s="303"/>
      <c r="D550" s="304" t="s">
        <v>19</v>
      </c>
      <c r="E550" s="302" t="s">
        <v>19</v>
      </c>
      <c r="F550" s="303"/>
      <c r="G550" s="303"/>
      <c r="H550" s="303"/>
      <c r="I550" s="303"/>
    </row>
    <row r="551" spans="1:13" ht="51.6" thickBot="1" x14ac:dyDescent="0.3">
      <c r="A551" s="17"/>
      <c r="B551" s="18" t="s">
        <v>39</v>
      </c>
      <c r="C551" s="19" t="s">
        <v>3</v>
      </c>
      <c r="D551" s="20" t="s">
        <v>4</v>
      </c>
      <c r="E551" s="18" t="s">
        <v>5</v>
      </c>
      <c r="F551" s="19" t="s">
        <v>36</v>
      </c>
      <c r="G551" s="19" t="s">
        <v>40</v>
      </c>
      <c r="H551" s="19" t="s">
        <v>35</v>
      </c>
      <c r="I551" s="19" t="s">
        <v>8</v>
      </c>
    </row>
    <row r="552" spans="1:13" x14ac:dyDescent="0.25">
      <c r="A552" s="21">
        <f>'инд. оценки 1 кл.'!B21</f>
        <v>0</v>
      </c>
      <c r="B552" s="22">
        <f>'инд. оценки 1 кл.'!E21</f>
        <v>0</v>
      </c>
      <c r="C552" s="23">
        <f>'инд. оценки 1 кл.'!H21</f>
        <v>0</v>
      </c>
      <c r="D552" s="24">
        <f>'инд. оценки 1 кл.'!K21</f>
        <v>0</v>
      </c>
      <c r="E552" s="22">
        <f>'инд. оценки 1 кл.'!N21</f>
        <v>0</v>
      </c>
      <c r="F552" s="23">
        <f>'инд. оценки 1 кл.'!Q21</f>
        <v>0</v>
      </c>
      <c r="G552" s="23">
        <f>'инд. оценки 1 кл.'!T21</f>
        <v>0</v>
      </c>
      <c r="H552" s="23">
        <f>'инд. оценки 1 кл.'!W21</f>
        <v>0</v>
      </c>
      <c r="I552" s="23">
        <f>'инд. оценки 1 кл.'!Z21</f>
        <v>0</v>
      </c>
    </row>
    <row r="553" spans="1:13" x14ac:dyDescent="0.25">
      <c r="A553" s="25" t="s">
        <v>46</v>
      </c>
      <c r="B553" s="26" t="str">
        <f>'группы 1 кл.'!C19</f>
        <v xml:space="preserve"> </v>
      </c>
      <c r="C553" s="26" t="str">
        <f>'группы 1 кл.'!D19</f>
        <v xml:space="preserve"> </v>
      </c>
      <c r="D553" s="26" t="str">
        <f>'группы 1 кл.'!E19</f>
        <v xml:space="preserve"> </v>
      </c>
      <c r="E553" s="26" t="str">
        <f>'группы 1 кл.'!F19</f>
        <v xml:space="preserve"> </v>
      </c>
      <c r="F553" s="26" t="str">
        <f>'группы 1 кл.'!G19</f>
        <v xml:space="preserve"> </v>
      </c>
      <c r="G553" s="26" t="str">
        <f>'группы 1 кл.'!H19</f>
        <v xml:space="preserve"> </v>
      </c>
      <c r="H553" s="26" t="str">
        <f>'группы 1 кл.'!I19</f>
        <v xml:space="preserve"> </v>
      </c>
      <c r="I553" s="26" t="str">
        <f>'группы 1 кл.'!J19</f>
        <v xml:space="preserve"> </v>
      </c>
    </row>
    <row r="555" spans="1:13" ht="13.8" thickBot="1" x14ac:dyDescent="0.3"/>
    <row r="556" spans="1:13" x14ac:dyDescent="0.25">
      <c r="A556" s="287" t="s">
        <v>42</v>
      </c>
      <c r="B556" s="288"/>
      <c r="C556" s="288"/>
      <c r="D556" s="289"/>
    </row>
    <row r="557" spans="1:13" ht="13.8" thickBot="1" x14ac:dyDescent="0.3">
      <c r="A557" s="290"/>
      <c r="B557" s="291"/>
      <c r="C557" s="291"/>
      <c r="D557" s="292"/>
    </row>
    <row r="558" spans="1:13" x14ac:dyDescent="0.25">
      <c r="A558" s="32" t="s">
        <v>58</v>
      </c>
      <c r="B558" s="293">
        <f>SUM(B552:I552)</f>
        <v>0</v>
      </c>
      <c r="C558" s="294"/>
      <c r="D558" s="295"/>
    </row>
    <row r="559" spans="1:13" x14ac:dyDescent="0.25">
      <c r="A559" s="33" t="s">
        <v>48</v>
      </c>
      <c r="B559" s="296" t="e">
        <f>MODE(B553:I553)</f>
        <v>#N/A</v>
      </c>
      <c r="C559" s="297"/>
      <c r="D559" s="298"/>
    </row>
    <row r="571" spans="1:4" x14ac:dyDescent="0.25">
      <c r="A571" s="39"/>
      <c r="B571" s="39"/>
      <c r="C571" s="39"/>
      <c r="D571" s="39"/>
    </row>
    <row r="572" spans="1:4" x14ac:dyDescent="0.25">
      <c r="A572" s="39"/>
      <c r="B572" s="39"/>
      <c r="C572" s="39"/>
      <c r="D572" s="39"/>
    </row>
    <row r="573" spans="1:4" ht="18" x14ac:dyDescent="0.25">
      <c r="A573" s="45"/>
      <c r="B573" s="45"/>
      <c r="C573" s="45"/>
      <c r="D573" s="45"/>
    </row>
    <row r="574" spans="1:4" ht="18" x14ac:dyDescent="0.25">
      <c r="A574" s="45"/>
      <c r="B574" s="45"/>
      <c r="C574" s="45"/>
      <c r="D574" s="45"/>
    </row>
    <row r="575" spans="1:4" x14ac:dyDescent="0.25">
      <c r="A575" s="35"/>
      <c r="B575" s="299"/>
      <c r="C575" s="299"/>
      <c r="D575" s="299"/>
    </row>
    <row r="576" spans="1:4" x14ac:dyDescent="0.25">
      <c r="A576" s="35"/>
      <c r="B576" s="299"/>
      <c r="C576" s="299"/>
      <c r="D576" s="299"/>
    </row>
    <row r="577" spans="1:13" x14ac:dyDescent="0.25">
      <c r="A577" s="39"/>
      <c r="B577" s="39"/>
      <c r="C577" s="39"/>
      <c r="D577" s="39"/>
    </row>
    <row r="582" spans="1:13" ht="21" x14ac:dyDescent="0.25">
      <c r="A582" s="300" t="s">
        <v>61</v>
      </c>
      <c r="B582" s="300"/>
      <c r="C582" s="300"/>
      <c r="D582" s="300"/>
      <c r="E582" s="300"/>
      <c r="F582" s="300"/>
      <c r="G582" s="300"/>
      <c r="H582" s="300"/>
      <c r="I582" s="300"/>
      <c r="J582" s="300"/>
      <c r="K582" s="300"/>
      <c r="L582" s="300"/>
      <c r="M582" s="300"/>
    </row>
    <row r="583" spans="1:13" ht="16.2" thickBot="1" x14ac:dyDescent="0.35">
      <c r="A583" s="301">
        <f>A586</f>
        <v>0</v>
      </c>
      <c r="B583" s="301"/>
      <c r="C583" s="301"/>
      <c r="D583" s="301"/>
      <c r="E583" s="301"/>
      <c r="F583" s="301"/>
      <c r="G583" s="301"/>
      <c r="H583" s="301"/>
      <c r="I583" s="301"/>
      <c r="M583">
        <v>18</v>
      </c>
    </row>
    <row r="584" spans="1:13" ht="13.8" x14ac:dyDescent="0.3">
      <c r="A584" s="16"/>
      <c r="B584" s="302" t="s">
        <v>18</v>
      </c>
      <c r="C584" s="303"/>
      <c r="D584" s="304" t="s">
        <v>19</v>
      </c>
      <c r="E584" s="302" t="s">
        <v>19</v>
      </c>
      <c r="F584" s="303"/>
      <c r="G584" s="303"/>
      <c r="H584" s="303"/>
      <c r="I584" s="303"/>
    </row>
    <row r="585" spans="1:13" ht="51.6" thickBot="1" x14ac:dyDescent="0.3">
      <c r="A585" s="17"/>
      <c r="B585" s="18" t="s">
        <v>39</v>
      </c>
      <c r="C585" s="19" t="s">
        <v>3</v>
      </c>
      <c r="D585" s="20" t="s">
        <v>4</v>
      </c>
      <c r="E585" s="18" t="s">
        <v>5</v>
      </c>
      <c r="F585" s="19" t="s">
        <v>36</v>
      </c>
      <c r="G585" s="19" t="s">
        <v>40</v>
      </c>
      <c r="H585" s="19" t="s">
        <v>35</v>
      </c>
      <c r="I585" s="19" t="s">
        <v>8</v>
      </c>
    </row>
    <row r="586" spans="1:13" x14ac:dyDescent="0.25">
      <c r="A586" s="21">
        <f>'инд. оценки 1 кл.'!B22</f>
        <v>0</v>
      </c>
      <c r="B586" s="22">
        <f>'инд. оценки 1 кл.'!E22</f>
        <v>0</v>
      </c>
      <c r="C586" s="23">
        <f>'инд. оценки 1 кл.'!H22</f>
        <v>0</v>
      </c>
      <c r="D586" s="24">
        <f>'инд. оценки 1 кл.'!K22</f>
        <v>0</v>
      </c>
      <c r="E586" s="22">
        <f>'инд. оценки 1 кл.'!N22</f>
        <v>0</v>
      </c>
      <c r="F586" s="23">
        <f>'инд. оценки 1 кл.'!Q22</f>
        <v>0</v>
      </c>
      <c r="G586" s="23">
        <f>'инд. оценки 1 кл.'!T22</f>
        <v>0</v>
      </c>
      <c r="H586" s="23">
        <f>'инд. оценки 1 кл.'!W22</f>
        <v>0</v>
      </c>
      <c r="I586" s="23">
        <f>'инд. оценки 1 кл.'!Z22</f>
        <v>0</v>
      </c>
    </row>
    <row r="587" spans="1:13" x14ac:dyDescent="0.25">
      <c r="A587" s="25" t="s">
        <v>46</v>
      </c>
      <c r="B587" s="26" t="str">
        <f>'группы 1 кл.'!C20</f>
        <v xml:space="preserve"> </v>
      </c>
      <c r="C587" s="26" t="str">
        <f>'группы 1 кл.'!D20</f>
        <v xml:space="preserve"> </v>
      </c>
      <c r="D587" s="26" t="str">
        <f>'группы 1 кл.'!E20</f>
        <v xml:space="preserve"> </v>
      </c>
      <c r="E587" s="26" t="str">
        <f>'группы 1 кл.'!F20</f>
        <v xml:space="preserve"> </v>
      </c>
      <c r="F587" s="26" t="str">
        <f>'группы 1 кл.'!G20</f>
        <v xml:space="preserve"> </v>
      </c>
      <c r="G587" s="26" t="str">
        <f>'группы 1 кл.'!H20</f>
        <v xml:space="preserve"> </v>
      </c>
      <c r="H587" s="26" t="str">
        <f>'группы 1 кл.'!I20</f>
        <v xml:space="preserve"> </v>
      </c>
      <c r="I587" s="26" t="str">
        <f>'группы 1 кл.'!J20</f>
        <v xml:space="preserve"> </v>
      </c>
    </row>
    <row r="589" spans="1:13" ht="13.8" thickBot="1" x14ac:dyDescent="0.3"/>
    <row r="590" spans="1:13" x14ac:dyDescent="0.25">
      <c r="A590" s="287" t="s">
        <v>42</v>
      </c>
      <c r="B590" s="288"/>
      <c r="C590" s="288"/>
      <c r="D590" s="289"/>
    </row>
    <row r="591" spans="1:13" ht="13.8" thickBot="1" x14ac:dyDescent="0.3">
      <c r="A591" s="290"/>
      <c r="B591" s="291"/>
      <c r="C591" s="291"/>
      <c r="D591" s="292"/>
    </row>
    <row r="592" spans="1:13" x14ac:dyDescent="0.25">
      <c r="A592" s="32" t="s">
        <v>58</v>
      </c>
      <c r="B592" s="293">
        <f>SUM(B586:I586)</f>
        <v>0</v>
      </c>
      <c r="C592" s="294"/>
      <c r="D592" s="295"/>
    </row>
    <row r="593" spans="1:4" x14ac:dyDescent="0.25">
      <c r="A593" s="33" t="s">
        <v>48</v>
      </c>
      <c r="B593" s="296" t="e">
        <f>MODE(B587:I587)</f>
        <v>#N/A</v>
      </c>
      <c r="C593" s="297"/>
      <c r="D593" s="298"/>
    </row>
    <row r="605" spans="1:4" x14ac:dyDescent="0.25">
      <c r="A605" s="39"/>
      <c r="B605" s="39"/>
      <c r="C605" s="39"/>
      <c r="D605" s="39"/>
    </row>
    <row r="606" spans="1:4" x14ac:dyDescent="0.25">
      <c r="A606" s="39"/>
      <c r="B606" s="39"/>
      <c r="C606" s="39"/>
      <c r="D606" s="39"/>
    </row>
    <row r="607" spans="1:4" ht="18" x14ac:dyDescent="0.25">
      <c r="A607" s="45"/>
      <c r="B607" s="45"/>
      <c r="C607" s="45"/>
      <c r="D607" s="45"/>
    </row>
    <row r="608" spans="1:4" ht="18" x14ac:dyDescent="0.25">
      <c r="A608" s="45"/>
      <c r="B608" s="45"/>
      <c r="C608" s="45"/>
      <c r="D608" s="45"/>
    </row>
    <row r="609" spans="1:13" x14ac:dyDescent="0.25">
      <c r="A609" s="35"/>
      <c r="B609" s="299"/>
      <c r="C609" s="299"/>
      <c r="D609" s="299"/>
    </row>
    <row r="610" spans="1:13" x14ac:dyDescent="0.25">
      <c r="A610" s="35"/>
      <c r="B610" s="299"/>
      <c r="C610" s="299"/>
      <c r="D610" s="299"/>
    </row>
    <row r="611" spans="1:13" x14ac:dyDescent="0.25">
      <c r="A611" s="39"/>
      <c r="B611" s="39"/>
      <c r="C611" s="39"/>
      <c r="D611" s="39"/>
    </row>
    <row r="616" spans="1:13" ht="21" x14ac:dyDescent="0.25">
      <c r="A616" s="300" t="s">
        <v>61</v>
      </c>
      <c r="B616" s="300"/>
      <c r="C616" s="300"/>
      <c r="D616" s="300"/>
      <c r="E616" s="300"/>
      <c r="F616" s="300"/>
      <c r="G616" s="300"/>
      <c r="H616" s="300"/>
      <c r="I616" s="300"/>
      <c r="J616" s="300"/>
      <c r="K616" s="300"/>
      <c r="L616" s="300"/>
      <c r="M616" s="300"/>
    </row>
    <row r="617" spans="1:13" ht="16.2" thickBot="1" x14ac:dyDescent="0.35">
      <c r="A617" s="301">
        <f>A620</f>
        <v>0</v>
      </c>
      <c r="B617" s="301"/>
      <c r="C617" s="301"/>
      <c r="D617" s="301"/>
      <c r="E617" s="301"/>
      <c r="F617" s="301"/>
      <c r="G617" s="301"/>
      <c r="H617" s="301"/>
      <c r="I617" s="301"/>
      <c r="M617">
        <v>19</v>
      </c>
    </row>
    <row r="618" spans="1:13" ht="13.8" x14ac:dyDescent="0.3">
      <c r="A618" s="16"/>
      <c r="B618" s="302" t="s">
        <v>18</v>
      </c>
      <c r="C618" s="303"/>
      <c r="D618" s="304" t="s">
        <v>19</v>
      </c>
      <c r="E618" s="302" t="s">
        <v>19</v>
      </c>
      <c r="F618" s="303"/>
      <c r="G618" s="303"/>
      <c r="H618" s="303"/>
      <c r="I618" s="303"/>
    </row>
    <row r="619" spans="1:13" ht="51.6" thickBot="1" x14ac:dyDescent="0.3">
      <c r="A619" s="17"/>
      <c r="B619" s="18" t="s">
        <v>39</v>
      </c>
      <c r="C619" s="19" t="s">
        <v>3</v>
      </c>
      <c r="D619" s="20" t="s">
        <v>4</v>
      </c>
      <c r="E619" s="18" t="s">
        <v>5</v>
      </c>
      <c r="F619" s="19" t="s">
        <v>36</v>
      </c>
      <c r="G619" s="19" t="s">
        <v>40</v>
      </c>
      <c r="H619" s="19" t="s">
        <v>35</v>
      </c>
      <c r="I619" s="19" t="s">
        <v>8</v>
      </c>
    </row>
    <row r="620" spans="1:13" x14ac:dyDescent="0.25">
      <c r="A620" s="21">
        <f>'инд. оценки 1 кл.'!B23</f>
        <v>0</v>
      </c>
      <c r="B620" s="22">
        <f>'инд. оценки 1 кл.'!E23</f>
        <v>0</v>
      </c>
      <c r="C620" s="23">
        <f>'инд. оценки 1 кл.'!H23</f>
        <v>0</v>
      </c>
      <c r="D620" s="24">
        <f>'инд. оценки 1 кл.'!K23</f>
        <v>0</v>
      </c>
      <c r="E620" s="22">
        <f>'инд. оценки 1 кл.'!N23</f>
        <v>0</v>
      </c>
      <c r="F620" s="23">
        <f>'инд. оценки 1 кл.'!Q23</f>
        <v>0</v>
      </c>
      <c r="G620" s="23">
        <f>'инд. оценки 1 кл.'!T23</f>
        <v>0</v>
      </c>
      <c r="H620" s="23">
        <f>'инд. оценки 1 кл.'!W23</f>
        <v>0</v>
      </c>
      <c r="I620" s="23">
        <f>'инд. оценки 1 кл.'!Z23</f>
        <v>0</v>
      </c>
    </row>
    <row r="621" spans="1:13" x14ac:dyDescent="0.25">
      <c r="A621" s="25" t="s">
        <v>46</v>
      </c>
      <c r="B621" s="26" t="str">
        <f>'группы 1 кл.'!C21</f>
        <v xml:space="preserve"> </v>
      </c>
      <c r="C621" s="26" t="str">
        <f>'группы 1 кл.'!D21</f>
        <v xml:space="preserve"> </v>
      </c>
      <c r="D621" s="26" t="str">
        <f>'группы 1 кл.'!E21</f>
        <v xml:space="preserve"> </v>
      </c>
      <c r="E621" s="26" t="str">
        <f>'группы 1 кл.'!F21</f>
        <v xml:space="preserve"> </v>
      </c>
      <c r="F621" s="26" t="str">
        <f>'группы 1 кл.'!G21</f>
        <v xml:space="preserve"> </v>
      </c>
      <c r="G621" s="26" t="str">
        <f>'группы 1 кл.'!H21</f>
        <v xml:space="preserve"> </v>
      </c>
      <c r="H621" s="26" t="str">
        <f>'группы 1 кл.'!I21</f>
        <v xml:space="preserve"> </v>
      </c>
      <c r="I621" s="26" t="str">
        <f>'группы 1 кл.'!J21</f>
        <v xml:space="preserve"> </v>
      </c>
    </row>
    <row r="623" spans="1:13" ht="13.8" thickBot="1" x14ac:dyDescent="0.3"/>
    <row r="624" spans="1:13" x14ac:dyDescent="0.25">
      <c r="A624" s="287" t="s">
        <v>42</v>
      </c>
      <c r="B624" s="288"/>
      <c r="C624" s="288"/>
      <c r="D624" s="289"/>
    </row>
    <row r="625" spans="1:4" ht="13.8" thickBot="1" x14ac:dyDescent="0.3">
      <c r="A625" s="290"/>
      <c r="B625" s="291"/>
      <c r="C625" s="291"/>
      <c r="D625" s="292"/>
    </row>
    <row r="626" spans="1:4" x14ac:dyDescent="0.25">
      <c r="A626" s="32" t="s">
        <v>58</v>
      </c>
      <c r="B626" s="293">
        <f>SUM(B620:I620)</f>
        <v>0</v>
      </c>
      <c r="C626" s="294"/>
      <c r="D626" s="295"/>
    </row>
    <row r="627" spans="1:4" x14ac:dyDescent="0.25">
      <c r="A627" s="33" t="s">
        <v>48</v>
      </c>
      <c r="B627" s="296" t="e">
        <f>MODE(B621:I621)</f>
        <v>#N/A</v>
      </c>
      <c r="C627" s="297"/>
      <c r="D627" s="298"/>
    </row>
    <row r="639" spans="1:4" x14ac:dyDescent="0.25">
      <c r="A639" s="39"/>
      <c r="B639" s="39"/>
      <c r="C639" s="39"/>
      <c r="D639" s="39"/>
    </row>
    <row r="640" spans="1:4" x14ac:dyDescent="0.25">
      <c r="A640" s="39"/>
      <c r="B640" s="39"/>
      <c r="C640" s="39"/>
      <c r="D640" s="39"/>
    </row>
    <row r="641" spans="1:13" ht="18" x14ac:dyDescent="0.25">
      <c r="A641" s="45"/>
      <c r="B641" s="45"/>
      <c r="C641" s="45"/>
      <c r="D641" s="45"/>
    </row>
    <row r="642" spans="1:13" ht="18" x14ac:dyDescent="0.25">
      <c r="A642" s="45"/>
      <c r="B642" s="45"/>
      <c r="C642" s="45"/>
      <c r="D642" s="45"/>
    </row>
    <row r="643" spans="1:13" x14ac:dyDescent="0.25">
      <c r="A643" s="35"/>
      <c r="B643" s="299"/>
      <c r="C643" s="299"/>
      <c r="D643" s="299"/>
    </row>
    <row r="644" spans="1:13" x14ac:dyDescent="0.25">
      <c r="A644" s="35"/>
      <c r="B644" s="299"/>
      <c r="C644" s="299"/>
      <c r="D644" s="299"/>
    </row>
    <row r="645" spans="1:13" x14ac:dyDescent="0.25">
      <c r="A645" s="39"/>
      <c r="B645" s="39"/>
      <c r="C645" s="39"/>
      <c r="D645" s="39"/>
    </row>
    <row r="650" spans="1:13" ht="21" x14ac:dyDescent="0.25">
      <c r="A650" s="300" t="s">
        <v>61</v>
      </c>
      <c r="B650" s="300"/>
      <c r="C650" s="300"/>
      <c r="D650" s="300"/>
      <c r="E650" s="300"/>
      <c r="F650" s="300"/>
      <c r="G650" s="300"/>
      <c r="H650" s="300"/>
      <c r="I650" s="300"/>
      <c r="J650" s="300"/>
      <c r="K650" s="300"/>
      <c r="L650" s="300"/>
      <c r="M650" s="300"/>
    </row>
    <row r="651" spans="1:13" ht="16.2" thickBot="1" x14ac:dyDescent="0.35">
      <c r="A651" s="301">
        <f>A654</f>
        <v>0</v>
      </c>
      <c r="B651" s="301"/>
      <c r="C651" s="301"/>
      <c r="D651" s="301"/>
      <c r="E651" s="301"/>
      <c r="F651" s="301"/>
      <c r="G651" s="301"/>
      <c r="H651" s="301"/>
      <c r="I651" s="301"/>
      <c r="M651">
        <v>20</v>
      </c>
    </row>
    <row r="652" spans="1:13" ht="13.8" x14ac:dyDescent="0.3">
      <c r="A652" s="16"/>
      <c r="B652" s="302" t="s">
        <v>18</v>
      </c>
      <c r="C652" s="303"/>
      <c r="D652" s="304" t="s">
        <v>19</v>
      </c>
      <c r="E652" s="302" t="s">
        <v>19</v>
      </c>
      <c r="F652" s="303"/>
      <c r="G652" s="303"/>
      <c r="H652" s="303"/>
      <c r="I652" s="303"/>
    </row>
    <row r="653" spans="1:13" ht="51.6" thickBot="1" x14ac:dyDescent="0.3">
      <c r="A653" s="17"/>
      <c r="B653" s="18" t="s">
        <v>39</v>
      </c>
      <c r="C653" s="19" t="s">
        <v>3</v>
      </c>
      <c r="D653" s="20" t="s">
        <v>4</v>
      </c>
      <c r="E653" s="18" t="s">
        <v>5</v>
      </c>
      <c r="F653" s="19" t="s">
        <v>36</v>
      </c>
      <c r="G653" s="19" t="s">
        <v>40</v>
      </c>
      <c r="H653" s="19" t="s">
        <v>35</v>
      </c>
      <c r="I653" s="19" t="s">
        <v>8</v>
      </c>
    </row>
    <row r="654" spans="1:13" x14ac:dyDescent="0.25">
      <c r="A654" s="21">
        <f>'инд. оценки 1 кл.'!B24</f>
        <v>0</v>
      </c>
      <c r="B654" s="22">
        <f>'инд. оценки 1 кл.'!E24</f>
        <v>0</v>
      </c>
      <c r="C654" s="23">
        <f>'инд. оценки 1 кл.'!H24</f>
        <v>0</v>
      </c>
      <c r="D654" s="24">
        <f>'инд. оценки 1 кл.'!K24</f>
        <v>0</v>
      </c>
      <c r="E654" s="22">
        <f>'инд. оценки 1 кл.'!N24</f>
        <v>0</v>
      </c>
      <c r="F654" s="23">
        <f>'инд. оценки 1 кл.'!Q24</f>
        <v>0</v>
      </c>
      <c r="G654" s="23">
        <f>'инд. оценки 1 кл.'!T24</f>
        <v>0</v>
      </c>
      <c r="H654" s="23">
        <f>'инд. оценки 1 кл.'!W24</f>
        <v>0</v>
      </c>
      <c r="I654" s="23">
        <f>'инд. оценки 1 кл.'!Z24</f>
        <v>0</v>
      </c>
    </row>
    <row r="655" spans="1:13" x14ac:dyDescent="0.25">
      <c r="A655" s="25" t="s">
        <v>46</v>
      </c>
      <c r="B655" s="26" t="str">
        <f>'группы 1 кл.'!C22</f>
        <v xml:space="preserve"> </v>
      </c>
      <c r="C655" s="26" t="str">
        <f>'группы 1 кл.'!D22</f>
        <v xml:space="preserve"> </v>
      </c>
      <c r="D655" s="26" t="str">
        <f>'группы 1 кл.'!E22</f>
        <v xml:space="preserve"> </v>
      </c>
      <c r="E655" s="26" t="str">
        <f>'группы 1 кл.'!F22</f>
        <v xml:space="preserve"> </v>
      </c>
      <c r="F655" s="26" t="str">
        <f>'группы 1 кл.'!G22</f>
        <v xml:space="preserve"> </v>
      </c>
      <c r="G655" s="26" t="str">
        <f>'группы 1 кл.'!H22</f>
        <v xml:space="preserve"> </v>
      </c>
      <c r="H655" s="26" t="str">
        <f>'группы 1 кл.'!I22</f>
        <v xml:space="preserve"> </v>
      </c>
      <c r="I655" s="26" t="str">
        <f>'группы 1 кл.'!J22</f>
        <v xml:space="preserve"> </v>
      </c>
    </row>
    <row r="657" spans="1:4" ht="13.8" thickBot="1" x14ac:dyDescent="0.3"/>
    <row r="658" spans="1:4" x14ac:dyDescent="0.25">
      <c r="A658" s="287" t="s">
        <v>42</v>
      </c>
      <c r="B658" s="288"/>
      <c r="C658" s="288"/>
      <c r="D658" s="289"/>
    </row>
    <row r="659" spans="1:4" ht="13.8" thickBot="1" x14ac:dyDescent="0.3">
      <c r="A659" s="290"/>
      <c r="B659" s="291"/>
      <c r="C659" s="291"/>
      <c r="D659" s="292"/>
    </row>
    <row r="660" spans="1:4" x14ac:dyDescent="0.25">
      <c r="A660" s="32" t="s">
        <v>58</v>
      </c>
      <c r="B660" s="293">
        <f>SUM(B654:I654)</f>
        <v>0</v>
      </c>
      <c r="C660" s="294"/>
      <c r="D660" s="295"/>
    </row>
    <row r="661" spans="1:4" x14ac:dyDescent="0.25">
      <c r="A661" s="33" t="s">
        <v>48</v>
      </c>
      <c r="B661" s="296" t="e">
        <f>MODE(B655:I655)</f>
        <v>#N/A</v>
      </c>
      <c r="C661" s="297"/>
      <c r="D661" s="298"/>
    </row>
    <row r="673" spans="1:13" x14ac:dyDescent="0.25">
      <c r="A673" s="39"/>
      <c r="B673" s="39"/>
      <c r="C673" s="39"/>
      <c r="D673" s="39"/>
    </row>
    <row r="674" spans="1:13" x14ac:dyDescent="0.25">
      <c r="A674" s="39"/>
      <c r="B674" s="39"/>
      <c r="C674" s="39"/>
      <c r="D674" s="39"/>
    </row>
    <row r="675" spans="1:13" ht="18" x14ac:dyDescent="0.25">
      <c r="A675" s="45"/>
      <c r="B675" s="45"/>
      <c r="C675" s="45"/>
      <c r="D675" s="45"/>
    </row>
    <row r="676" spans="1:13" ht="18" x14ac:dyDescent="0.25">
      <c r="A676" s="45"/>
      <c r="B676" s="45"/>
      <c r="C676" s="45"/>
      <c r="D676" s="45"/>
    </row>
    <row r="677" spans="1:13" x14ac:dyDescent="0.25">
      <c r="A677" s="35"/>
      <c r="B677" s="299"/>
      <c r="C677" s="299"/>
      <c r="D677" s="299"/>
    </row>
    <row r="678" spans="1:13" x14ac:dyDescent="0.25">
      <c r="A678" s="35"/>
      <c r="B678" s="299"/>
      <c r="C678" s="299"/>
      <c r="D678" s="299"/>
    </row>
    <row r="679" spans="1:13" x14ac:dyDescent="0.25">
      <c r="A679" s="39"/>
      <c r="B679" s="39"/>
      <c r="C679" s="39"/>
      <c r="D679" s="39"/>
    </row>
    <row r="684" spans="1:13" ht="21" x14ac:dyDescent="0.25">
      <c r="A684" s="300" t="s">
        <v>61</v>
      </c>
      <c r="B684" s="300"/>
      <c r="C684" s="300"/>
      <c r="D684" s="300"/>
      <c r="E684" s="300"/>
      <c r="F684" s="300"/>
      <c r="G684" s="300"/>
      <c r="H684" s="300"/>
      <c r="I684" s="300"/>
      <c r="J684" s="300"/>
      <c r="K684" s="300"/>
      <c r="L684" s="300"/>
      <c r="M684" s="300"/>
    </row>
    <row r="685" spans="1:13" ht="16.2" thickBot="1" x14ac:dyDescent="0.35">
      <c r="A685" s="301">
        <f>A688</f>
        <v>0</v>
      </c>
      <c r="B685" s="301"/>
      <c r="C685" s="301"/>
      <c r="D685" s="301"/>
      <c r="E685" s="301"/>
      <c r="F685" s="301"/>
      <c r="G685" s="301"/>
      <c r="H685" s="301"/>
      <c r="I685" s="301"/>
      <c r="M685">
        <v>21</v>
      </c>
    </row>
    <row r="686" spans="1:13" ht="13.8" x14ac:dyDescent="0.3">
      <c r="A686" s="16"/>
      <c r="B686" s="302" t="s">
        <v>18</v>
      </c>
      <c r="C686" s="303"/>
      <c r="D686" s="304" t="s">
        <v>19</v>
      </c>
      <c r="E686" s="302" t="s">
        <v>19</v>
      </c>
      <c r="F686" s="303"/>
      <c r="G686" s="303"/>
      <c r="H686" s="303"/>
      <c r="I686" s="303"/>
    </row>
    <row r="687" spans="1:13" ht="51.6" thickBot="1" x14ac:dyDescent="0.3">
      <c r="A687" s="17"/>
      <c r="B687" s="18" t="s">
        <v>39</v>
      </c>
      <c r="C687" s="19" t="s">
        <v>3</v>
      </c>
      <c r="D687" s="20" t="s">
        <v>4</v>
      </c>
      <c r="E687" s="18" t="s">
        <v>5</v>
      </c>
      <c r="F687" s="19" t="s">
        <v>36</v>
      </c>
      <c r="G687" s="19" t="s">
        <v>40</v>
      </c>
      <c r="H687" s="19" t="s">
        <v>35</v>
      </c>
      <c r="I687" s="19" t="s">
        <v>8</v>
      </c>
    </row>
    <row r="688" spans="1:13" x14ac:dyDescent="0.25">
      <c r="A688" s="21">
        <f>'инд. оценки 1 кл.'!B25</f>
        <v>0</v>
      </c>
      <c r="B688" s="22">
        <f>'инд. оценки 1 кл.'!E25</f>
        <v>0</v>
      </c>
      <c r="C688" s="23">
        <f>'инд. оценки 1 кл.'!H25</f>
        <v>0</v>
      </c>
      <c r="D688" s="24">
        <f>'инд. оценки 1 кл.'!K25</f>
        <v>0</v>
      </c>
      <c r="E688" s="22">
        <f>'инд. оценки 1 кл.'!N25</f>
        <v>0</v>
      </c>
      <c r="F688" s="23">
        <f>'инд. оценки 1 кл.'!Q25</f>
        <v>0</v>
      </c>
      <c r="G688" s="23">
        <f>'инд. оценки 1 кл.'!T25</f>
        <v>0</v>
      </c>
      <c r="H688" s="23">
        <f>'инд. оценки 1 кл.'!W25</f>
        <v>0</v>
      </c>
      <c r="I688" s="23">
        <f>'инд. оценки 1 кл.'!Z25</f>
        <v>0</v>
      </c>
    </row>
    <row r="689" spans="1:9" x14ac:dyDescent="0.25">
      <c r="A689" s="25" t="s">
        <v>46</v>
      </c>
      <c r="B689" s="26" t="str">
        <f>'группы 1 кл.'!C23</f>
        <v xml:space="preserve"> </v>
      </c>
      <c r="C689" s="26" t="str">
        <f>'группы 1 кл.'!D23</f>
        <v xml:space="preserve"> </v>
      </c>
      <c r="D689" s="26" t="str">
        <f>'группы 1 кл.'!E23</f>
        <v xml:space="preserve"> </v>
      </c>
      <c r="E689" s="26" t="str">
        <f>'группы 1 кл.'!F23</f>
        <v xml:space="preserve"> </v>
      </c>
      <c r="F689" s="26" t="str">
        <f>'группы 1 кл.'!G23</f>
        <v xml:space="preserve"> </v>
      </c>
      <c r="G689" s="26" t="str">
        <f>'группы 1 кл.'!H23</f>
        <v xml:space="preserve"> </v>
      </c>
      <c r="H689" s="26" t="str">
        <f>'группы 1 кл.'!I23</f>
        <v xml:space="preserve"> </v>
      </c>
      <c r="I689" s="26" t="str">
        <f>'группы 1 кл.'!J23</f>
        <v xml:space="preserve"> </v>
      </c>
    </row>
    <row r="691" spans="1:9" ht="13.8" thickBot="1" x14ac:dyDescent="0.3"/>
    <row r="692" spans="1:9" x14ac:dyDescent="0.25">
      <c r="A692" s="287" t="s">
        <v>42</v>
      </c>
      <c r="B692" s="288"/>
      <c r="C692" s="288"/>
      <c r="D692" s="289"/>
    </row>
    <row r="693" spans="1:9" ht="13.8" thickBot="1" x14ac:dyDescent="0.3">
      <c r="A693" s="290"/>
      <c r="B693" s="291"/>
      <c r="C693" s="291"/>
      <c r="D693" s="292"/>
    </row>
    <row r="694" spans="1:9" x14ac:dyDescent="0.25">
      <c r="A694" s="32" t="s">
        <v>58</v>
      </c>
      <c r="B694" s="293">
        <f>SUM(B688:I688)</f>
        <v>0</v>
      </c>
      <c r="C694" s="294"/>
      <c r="D694" s="295"/>
    </row>
    <row r="695" spans="1:9" x14ac:dyDescent="0.25">
      <c r="A695" s="33" t="s">
        <v>48</v>
      </c>
      <c r="B695" s="296" t="e">
        <f>MODE(B689:I689)</f>
        <v>#N/A</v>
      </c>
      <c r="C695" s="297"/>
      <c r="D695" s="298"/>
    </row>
    <row r="707" spans="1:13" x14ac:dyDescent="0.25">
      <c r="A707" s="39"/>
      <c r="B707" s="39"/>
      <c r="C707" s="39"/>
      <c r="D707" s="39"/>
    </row>
    <row r="708" spans="1:13" x14ac:dyDescent="0.25">
      <c r="A708" s="39"/>
      <c r="B708" s="39"/>
      <c r="C708" s="39"/>
      <c r="D708" s="39"/>
    </row>
    <row r="709" spans="1:13" ht="18" x14ac:dyDescent="0.25">
      <c r="A709" s="45"/>
      <c r="B709" s="45"/>
      <c r="C709" s="45"/>
      <c r="D709" s="45"/>
    </row>
    <row r="710" spans="1:13" ht="18" x14ac:dyDescent="0.25">
      <c r="A710" s="45"/>
      <c r="B710" s="45"/>
      <c r="C710" s="45"/>
      <c r="D710" s="45"/>
    </row>
    <row r="711" spans="1:13" x14ac:dyDescent="0.25">
      <c r="A711" s="35"/>
      <c r="B711" s="299"/>
      <c r="C711" s="299"/>
      <c r="D711" s="299"/>
    </row>
    <row r="712" spans="1:13" x14ac:dyDescent="0.25">
      <c r="A712" s="35"/>
      <c r="B712" s="299"/>
      <c r="C712" s="299"/>
      <c r="D712" s="299"/>
    </row>
    <row r="713" spans="1:13" x14ac:dyDescent="0.25">
      <c r="A713" s="39"/>
      <c r="B713" s="39"/>
      <c r="C713" s="39"/>
      <c r="D713" s="39"/>
    </row>
    <row r="718" spans="1:13" ht="21" x14ac:dyDescent="0.25">
      <c r="A718" s="300" t="s">
        <v>61</v>
      </c>
      <c r="B718" s="300"/>
      <c r="C718" s="300"/>
      <c r="D718" s="300"/>
      <c r="E718" s="300"/>
      <c r="F718" s="300"/>
      <c r="G718" s="300"/>
      <c r="H718" s="300"/>
      <c r="I718" s="300"/>
      <c r="J718" s="300"/>
      <c r="K718" s="300"/>
      <c r="L718" s="300"/>
      <c r="M718" s="300"/>
    </row>
    <row r="719" spans="1:13" ht="16.2" thickBot="1" x14ac:dyDescent="0.35">
      <c r="A719" s="301">
        <f>A722</f>
        <v>0</v>
      </c>
      <c r="B719" s="301"/>
      <c r="C719" s="301"/>
      <c r="D719" s="301"/>
      <c r="E719" s="301"/>
      <c r="F719" s="301"/>
      <c r="G719" s="301"/>
      <c r="H719" s="301"/>
      <c r="I719" s="301"/>
      <c r="M719">
        <v>22</v>
      </c>
    </row>
    <row r="720" spans="1:13" ht="13.8" x14ac:dyDescent="0.3">
      <c r="A720" s="16"/>
      <c r="B720" s="302" t="s">
        <v>18</v>
      </c>
      <c r="C720" s="303"/>
      <c r="D720" s="304" t="s">
        <v>19</v>
      </c>
      <c r="E720" s="302" t="s">
        <v>19</v>
      </c>
      <c r="F720" s="303"/>
      <c r="G720" s="303"/>
      <c r="H720" s="303"/>
      <c r="I720" s="303"/>
    </row>
    <row r="721" spans="1:9" ht="51.6" thickBot="1" x14ac:dyDescent="0.3">
      <c r="A721" s="17"/>
      <c r="B721" s="18" t="s">
        <v>39</v>
      </c>
      <c r="C721" s="19" t="s">
        <v>3</v>
      </c>
      <c r="D721" s="20" t="s">
        <v>4</v>
      </c>
      <c r="E721" s="18" t="s">
        <v>5</v>
      </c>
      <c r="F721" s="19" t="s">
        <v>36</v>
      </c>
      <c r="G721" s="19" t="s">
        <v>40</v>
      </c>
      <c r="H721" s="19" t="s">
        <v>35</v>
      </c>
      <c r="I721" s="19" t="s">
        <v>8</v>
      </c>
    </row>
    <row r="722" spans="1:9" x14ac:dyDescent="0.25">
      <c r="A722" s="21">
        <f>'инд. оценки 1 кл.'!B26</f>
        <v>0</v>
      </c>
      <c r="B722" s="22">
        <f>'инд. оценки 1 кл.'!E26</f>
        <v>0</v>
      </c>
      <c r="C722" s="23">
        <f>'инд. оценки 1 кл.'!H26</f>
        <v>0</v>
      </c>
      <c r="D722" s="24">
        <f>'инд. оценки 1 кл.'!K26</f>
        <v>0</v>
      </c>
      <c r="E722" s="22">
        <f>'инд. оценки 1 кл.'!N26</f>
        <v>0</v>
      </c>
      <c r="F722" s="23">
        <f>'инд. оценки 1 кл.'!Q26</f>
        <v>0</v>
      </c>
      <c r="G722" s="23">
        <f>'инд. оценки 1 кл.'!T26</f>
        <v>0</v>
      </c>
      <c r="H722" s="23">
        <f>'инд. оценки 1 кл.'!W26</f>
        <v>0</v>
      </c>
      <c r="I722" s="23">
        <f>'инд. оценки 1 кл.'!Z26</f>
        <v>0</v>
      </c>
    </row>
    <row r="723" spans="1:9" x14ac:dyDescent="0.25">
      <c r="A723" s="25" t="s">
        <v>46</v>
      </c>
      <c r="B723" s="26" t="str">
        <f>'группы 1 кл.'!C24</f>
        <v xml:space="preserve"> </v>
      </c>
      <c r="C723" s="26" t="str">
        <f>'группы 1 кл.'!D24</f>
        <v xml:space="preserve"> </v>
      </c>
      <c r="D723" s="26" t="str">
        <f>'группы 1 кл.'!E24</f>
        <v xml:space="preserve"> </v>
      </c>
      <c r="E723" s="26" t="str">
        <f>'группы 1 кл.'!F24</f>
        <v xml:space="preserve"> </v>
      </c>
      <c r="F723" s="26" t="str">
        <f>'группы 1 кл.'!G24</f>
        <v xml:space="preserve"> </v>
      </c>
      <c r="G723" s="26" t="str">
        <f>'группы 1 кл.'!H24</f>
        <v xml:space="preserve"> </v>
      </c>
      <c r="H723" s="26" t="str">
        <f>'группы 1 кл.'!I24</f>
        <v xml:space="preserve"> </v>
      </c>
      <c r="I723" s="26" t="str">
        <f>'группы 1 кл.'!J24</f>
        <v xml:space="preserve"> </v>
      </c>
    </row>
    <row r="725" spans="1:9" ht="13.8" thickBot="1" x14ac:dyDescent="0.3"/>
    <row r="726" spans="1:9" x14ac:dyDescent="0.25">
      <c r="A726" s="287" t="s">
        <v>42</v>
      </c>
      <c r="B726" s="288"/>
      <c r="C726" s="288"/>
      <c r="D726" s="289"/>
    </row>
    <row r="727" spans="1:9" ht="13.8" thickBot="1" x14ac:dyDescent="0.3">
      <c r="A727" s="290"/>
      <c r="B727" s="291"/>
      <c r="C727" s="291"/>
      <c r="D727" s="292"/>
    </row>
    <row r="728" spans="1:9" x14ac:dyDescent="0.25">
      <c r="A728" s="32" t="s">
        <v>58</v>
      </c>
      <c r="B728" s="293">
        <f>SUM(B722:I722)</f>
        <v>0</v>
      </c>
      <c r="C728" s="294"/>
      <c r="D728" s="295"/>
    </row>
    <row r="729" spans="1:9" x14ac:dyDescent="0.25">
      <c r="A729" s="33" t="s">
        <v>48</v>
      </c>
      <c r="B729" s="296" t="e">
        <f>MODE(B723:I723)</f>
        <v>#N/A</v>
      </c>
      <c r="C729" s="297"/>
      <c r="D729" s="298"/>
    </row>
    <row r="741" spans="1:13" x14ac:dyDescent="0.25">
      <c r="A741" s="39"/>
      <c r="B741" s="39"/>
      <c r="C741" s="39"/>
      <c r="D741" s="39"/>
    </row>
    <row r="742" spans="1:13" x14ac:dyDescent="0.25">
      <c r="A742" s="39"/>
      <c r="B742" s="39"/>
      <c r="C742" s="39"/>
      <c r="D742" s="39"/>
    </row>
    <row r="743" spans="1:13" ht="18" x14ac:dyDescent="0.25">
      <c r="A743" s="45"/>
      <c r="B743" s="45"/>
      <c r="C743" s="45"/>
      <c r="D743" s="45"/>
    </row>
    <row r="744" spans="1:13" ht="18" x14ac:dyDescent="0.25">
      <c r="A744" s="45"/>
      <c r="B744" s="45"/>
      <c r="C744" s="45"/>
      <c r="D744" s="45"/>
    </row>
    <row r="745" spans="1:13" x14ac:dyDescent="0.25">
      <c r="A745" s="35"/>
      <c r="B745" s="299"/>
      <c r="C745" s="299"/>
      <c r="D745" s="299"/>
    </row>
    <row r="746" spans="1:13" x14ac:dyDescent="0.25">
      <c r="A746" s="35"/>
      <c r="B746" s="299"/>
      <c r="C746" s="299"/>
      <c r="D746" s="299"/>
    </row>
    <row r="747" spans="1:13" x14ac:dyDescent="0.25">
      <c r="A747" s="39"/>
      <c r="B747" s="39"/>
      <c r="C747" s="39"/>
      <c r="D747" s="39"/>
    </row>
    <row r="752" spans="1:13" ht="21" x14ac:dyDescent="0.25">
      <c r="A752" s="300" t="s">
        <v>61</v>
      </c>
      <c r="B752" s="300"/>
      <c r="C752" s="300"/>
      <c r="D752" s="300"/>
      <c r="E752" s="300"/>
      <c r="F752" s="300"/>
      <c r="G752" s="300"/>
      <c r="H752" s="300"/>
      <c r="I752" s="300"/>
      <c r="J752" s="300"/>
      <c r="K752" s="300"/>
      <c r="L752" s="300"/>
      <c r="M752" s="300"/>
    </row>
    <row r="753" spans="1:13" ht="16.2" thickBot="1" x14ac:dyDescent="0.35">
      <c r="A753" s="301">
        <f>A756</f>
        <v>0</v>
      </c>
      <c r="B753" s="301"/>
      <c r="C753" s="301"/>
      <c r="D753" s="301"/>
      <c r="E753" s="301"/>
      <c r="F753" s="301"/>
      <c r="G753" s="301"/>
      <c r="H753" s="301"/>
      <c r="I753" s="301"/>
      <c r="M753">
        <v>23</v>
      </c>
    </row>
    <row r="754" spans="1:13" ht="13.8" x14ac:dyDescent="0.3">
      <c r="A754" s="16"/>
      <c r="B754" s="302" t="s">
        <v>18</v>
      </c>
      <c r="C754" s="303"/>
      <c r="D754" s="304" t="s">
        <v>19</v>
      </c>
      <c r="E754" s="302" t="s">
        <v>19</v>
      </c>
      <c r="F754" s="303"/>
      <c r="G754" s="303"/>
      <c r="H754" s="303"/>
      <c r="I754" s="303"/>
    </row>
    <row r="755" spans="1:13" ht="51.6" thickBot="1" x14ac:dyDescent="0.3">
      <c r="A755" s="17"/>
      <c r="B755" s="18" t="s">
        <v>39</v>
      </c>
      <c r="C755" s="19" t="s">
        <v>3</v>
      </c>
      <c r="D755" s="20" t="s">
        <v>4</v>
      </c>
      <c r="E755" s="18" t="s">
        <v>5</v>
      </c>
      <c r="F755" s="19" t="s">
        <v>36</v>
      </c>
      <c r="G755" s="19" t="s">
        <v>40</v>
      </c>
      <c r="H755" s="19" t="s">
        <v>35</v>
      </c>
      <c r="I755" s="19" t="s">
        <v>8</v>
      </c>
    </row>
    <row r="756" spans="1:13" x14ac:dyDescent="0.25">
      <c r="A756" s="21">
        <f>'инд. оценки 1 кл.'!B27</f>
        <v>0</v>
      </c>
      <c r="B756" s="22">
        <f>'инд. оценки 1 кл.'!E27</f>
        <v>0</v>
      </c>
      <c r="C756" s="23">
        <f>'инд. оценки 1 кл.'!H27</f>
        <v>0</v>
      </c>
      <c r="D756" s="24">
        <f>'инд. оценки 1 кл.'!K27</f>
        <v>0</v>
      </c>
      <c r="E756" s="22">
        <f>'инд. оценки 1 кл.'!N27</f>
        <v>0</v>
      </c>
      <c r="F756" s="23">
        <f>'инд. оценки 1 кл.'!Q27</f>
        <v>0</v>
      </c>
      <c r="G756" s="23">
        <f>'инд. оценки 1 кл.'!T27</f>
        <v>0</v>
      </c>
      <c r="H756" s="23">
        <f>'инд. оценки 1 кл.'!W27</f>
        <v>0</v>
      </c>
      <c r="I756" s="23">
        <f>'инд. оценки 1 кл.'!Z27</f>
        <v>0</v>
      </c>
    </row>
    <row r="757" spans="1:13" x14ac:dyDescent="0.25">
      <c r="A757" s="25" t="s">
        <v>46</v>
      </c>
      <c r="B757" s="26" t="str">
        <f>'группы 1 кл.'!C25</f>
        <v xml:space="preserve"> </v>
      </c>
      <c r="C757" s="26" t="str">
        <f>'группы 1 кл.'!D25</f>
        <v xml:space="preserve"> </v>
      </c>
      <c r="D757" s="26" t="str">
        <f>'группы 1 кл.'!E25</f>
        <v xml:space="preserve"> </v>
      </c>
      <c r="E757" s="26" t="str">
        <f>'группы 1 кл.'!F25</f>
        <v xml:space="preserve"> </v>
      </c>
      <c r="F757" s="26" t="str">
        <f>'группы 1 кл.'!G25</f>
        <v xml:space="preserve"> </v>
      </c>
      <c r="G757" s="26" t="str">
        <f>'группы 1 кл.'!H25</f>
        <v xml:space="preserve"> </v>
      </c>
      <c r="H757" s="26" t="str">
        <f>'группы 1 кл.'!I25</f>
        <v xml:space="preserve"> </v>
      </c>
      <c r="I757" s="26" t="str">
        <f>'группы 1 кл.'!J25</f>
        <v xml:space="preserve"> </v>
      </c>
    </row>
    <row r="759" spans="1:13" ht="13.8" thickBot="1" x14ac:dyDescent="0.3"/>
    <row r="760" spans="1:13" x14ac:dyDescent="0.25">
      <c r="A760" s="287" t="s">
        <v>42</v>
      </c>
      <c r="B760" s="288"/>
      <c r="C760" s="288"/>
      <c r="D760" s="289"/>
    </row>
    <row r="761" spans="1:13" ht="13.8" thickBot="1" x14ac:dyDescent="0.3">
      <c r="A761" s="290"/>
      <c r="B761" s="291"/>
      <c r="C761" s="291"/>
      <c r="D761" s="292"/>
    </row>
    <row r="762" spans="1:13" x14ac:dyDescent="0.25">
      <c r="A762" s="32" t="s">
        <v>58</v>
      </c>
      <c r="B762" s="293">
        <f>SUM(B756:I756)</f>
        <v>0</v>
      </c>
      <c r="C762" s="294"/>
      <c r="D762" s="295"/>
    </row>
    <row r="763" spans="1:13" x14ac:dyDescent="0.25">
      <c r="A763" s="33" t="s">
        <v>48</v>
      </c>
      <c r="B763" s="296" t="e">
        <f>MODE(B757:I757)</f>
        <v>#N/A</v>
      </c>
      <c r="C763" s="297"/>
      <c r="D763" s="298"/>
    </row>
    <row r="775" spans="1:4" x14ac:dyDescent="0.25">
      <c r="A775" s="39"/>
      <c r="B775" s="39"/>
      <c r="C775" s="39"/>
      <c r="D775" s="39"/>
    </row>
    <row r="776" spans="1:4" x14ac:dyDescent="0.25">
      <c r="A776" s="39"/>
      <c r="B776" s="39"/>
      <c r="C776" s="39"/>
      <c r="D776" s="39"/>
    </row>
    <row r="777" spans="1:4" ht="18" x14ac:dyDescent="0.25">
      <c r="A777" s="45"/>
      <c r="B777" s="45"/>
      <c r="C777" s="45"/>
      <c r="D777" s="45"/>
    </row>
    <row r="778" spans="1:4" ht="18" x14ac:dyDescent="0.25">
      <c r="A778" s="45"/>
      <c r="B778" s="45"/>
      <c r="C778" s="45"/>
      <c r="D778" s="45"/>
    </row>
    <row r="779" spans="1:4" x14ac:dyDescent="0.25">
      <c r="A779" s="35"/>
      <c r="B779" s="299"/>
      <c r="C779" s="299"/>
      <c r="D779" s="299"/>
    </row>
    <row r="780" spans="1:4" x14ac:dyDescent="0.25">
      <c r="A780" s="35"/>
      <c r="B780" s="299"/>
      <c r="C780" s="299"/>
      <c r="D780" s="299"/>
    </row>
    <row r="781" spans="1:4" x14ac:dyDescent="0.25">
      <c r="A781" s="39"/>
      <c r="B781" s="39"/>
      <c r="C781" s="39"/>
      <c r="D781" s="39"/>
    </row>
    <row r="786" spans="1:13" ht="21" x14ac:dyDescent="0.25">
      <c r="A786" s="300" t="s">
        <v>61</v>
      </c>
      <c r="B786" s="300"/>
      <c r="C786" s="300"/>
      <c r="D786" s="300"/>
      <c r="E786" s="300"/>
      <c r="F786" s="300"/>
      <c r="G786" s="300"/>
      <c r="H786" s="300"/>
      <c r="I786" s="300"/>
      <c r="J786" s="300"/>
      <c r="K786" s="300"/>
      <c r="L786" s="300"/>
      <c r="M786" s="300"/>
    </row>
    <row r="787" spans="1:13" ht="16.2" thickBot="1" x14ac:dyDescent="0.35">
      <c r="A787" s="301">
        <f>A790</f>
        <v>0</v>
      </c>
      <c r="B787" s="301"/>
      <c r="C787" s="301"/>
      <c r="D787" s="301"/>
      <c r="E787" s="301"/>
      <c r="F787" s="301"/>
      <c r="G787" s="301"/>
      <c r="H787" s="301"/>
      <c r="I787" s="301"/>
      <c r="M787">
        <v>24</v>
      </c>
    </row>
    <row r="788" spans="1:13" ht="13.8" x14ac:dyDescent="0.3">
      <c r="A788" s="16"/>
      <c r="B788" s="302" t="s">
        <v>18</v>
      </c>
      <c r="C788" s="303"/>
      <c r="D788" s="304" t="s">
        <v>19</v>
      </c>
      <c r="E788" s="302" t="s">
        <v>19</v>
      </c>
      <c r="F788" s="303"/>
      <c r="G788" s="303"/>
      <c r="H788" s="303"/>
      <c r="I788" s="303"/>
    </row>
    <row r="789" spans="1:13" ht="51.6" thickBot="1" x14ac:dyDescent="0.3">
      <c r="A789" s="17"/>
      <c r="B789" s="18" t="s">
        <v>39</v>
      </c>
      <c r="C789" s="19" t="s">
        <v>3</v>
      </c>
      <c r="D789" s="20" t="s">
        <v>4</v>
      </c>
      <c r="E789" s="18" t="s">
        <v>5</v>
      </c>
      <c r="F789" s="19" t="s">
        <v>36</v>
      </c>
      <c r="G789" s="19" t="s">
        <v>40</v>
      </c>
      <c r="H789" s="19" t="s">
        <v>35</v>
      </c>
      <c r="I789" s="19" t="s">
        <v>8</v>
      </c>
    </row>
    <row r="790" spans="1:13" x14ac:dyDescent="0.25">
      <c r="A790" s="21">
        <f>'инд. оценки 1 кл.'!B28</f>
        <v>0</v>
      </c>
      <c r="B790" s="22">
        <f>'инд. оценки 1 кл.'!E28</f>
        <v>0</v>
      </c>
      <c r="C790" s="23">
        <f>'инд. оценки 1 кл.'!H28</f>
        <v>0</v>
      </c>
      <c r="D790" s="24">
        <f>'инд. оценки 1 кл.'!K28</f>
        <v>0</v>
      </c>
      <c r="E790" s="22">
        <f>'инд. оценки 1 кл.'!N28</f>
        <v>0</v>
      </c>
      <c r="F790" s="23">
        <f>'инд. оценки 1 кл.'!Q28</f>
        <v>0</v>
      </c>
      <c r="G790" s="23">
        <f>'инд. оценки 1 кл.'!T28</f>
        <v>0</v>
      </c>
      <c r="H790" s="23">
        <f>'инд. оценки 1 кл.'!W28</f>
        <v>0</v>
      </c>
      <c r="I790" s="23">
        <f>'инд. оценки 1 кл.'!Z28</f>
        <v>0</v>
      </c>
    </row>
    <row r="791" spans="1:13" x14ac:dyDescent="0.25">
      <c r="A791" s="25" t="s">
        <v>46</v>
      </c>
      <c r="B791" s="26" t="str">
        <f>'группы 1 кл.'!C26</f>
        <v xml:space="preserve"> </v>
      </c>
      <c r="C791" s="26" t="str">
        <f>'группы 1 кл.'!D26</f>
        <v xml:space="preserve"> </v>
      </c>
      <c r="D791" s="26" t="str">
        <f>'группы 1 кл.'!E26</f>
        <v xml:space="preserve"> </v>
      </c>
      <c r="E791" s="26" t="str">
        <f>'группы 1 кл.'!F26</f>
        <v xml:space="preserve"> </v>
      </c>
      <c r="F791" s="26" t="str">
        <f>'группы 1 кл.'!G26</f>
        <v xml:space="preserve"> </v>
      </c>
      <c r="G791" s="26" t="str">
        <f>'группы 1 кл.'!H26</f>
        <v xml:space="preserve"> </v>
      </c>
      <c r="H791" s="26" t="str">
        <f>'группы 1 кл.'!I26</f>
        <v xml:space="preserve"> </v>
      </c>
      <c r="I791" s="26" t="str">
        <f>'группы 1 кл.'!J26</f>
        <v xml:space="preserve"> </v>
      </c>
    </row>
    <row r="793" spans="1:13" ht="13.8" thickBot="1" x14ac:dyDescent="0.3"/>
    <row r="794" spans="1:13" x14ac:dyDescent="0.25">
      <c r="A794" s="287" t="s">
        <v>42</v>
      </c>
      <c r="B794" s="288"/>
      <c r="C794" s="288"/>
      <c r="D794" s="289"/>
    </row>
    <row r="795" spans="1:13" ht="13.8" thickBot="1" x14ac:dyDescent="0.3">
      <c r="A795" s="290"/>
      <c r="B795" s="291"/>
      <c r="C795" s="291"/>
      <c r="D795" s="292"/>
    </row>
    <row r="796" spans="1:13" x14ac:dyDescent="0.25">
      <c r="A796" s="32" t="s">
        <v>58</v>
      </c>
      <c r="B796" s="293">
        <f>SUM(B790:I790)</f>
        <v>0</v>
      </c>
      <c r="C796" s="294"/>
      <c r="D796" s="295"/>
    </row>
    <row r="797" spans="1:13" x14ac:dyDescent="0.25">
      <c r="A797" s="33" t="s">
        <v>48</v>
      </c>
      <c r="B797" s="296" t="e">
        <f>MODE(B791:I791)</f>
        <v>#N/A</v>
      </c>
      <c r="C797" s="297"/>
      <c r="D797" s="298"/>
    </row>
    <row r="809" spans="1:4" x14ac:dyDescent="0.25">
      <c r="A809" s="39"/>
      <c r="B809" s="39"/>
      <c r="C809" s="39"/>
      <c r="D809" s="39"/>
    </row>
    <row r="810" spans="1:4" x14ac:dyDescent="0.25">
      <c r="A810" s="39"/>
      <c r="B810" s="39"/>
      <c r="C810" s="39"/>
      <c r="D810" s="39"/>
    </row>
    <row r="811" spans="1:4" ht="18" x14ac:dyDescent="0.25">
      <c r="A811" s="45"/>
      <c r="B811" s="45"/>
      <c r="C811" s="45"/>
      <c r="D811" s="45"/>
    </row>
    <row r="812" spans="1:4" ht="18" x14ac:dyDescent="0.25">
      <c r="A812" s="45"/>
      <c r="B812" s="45"/>
      <c r="C812" s="45"/>
      <c r="D812" s="45"/>
    </row>
    <row r="813" spans="1:4" x14ac:dyDescent="0.25">
      <c r="A813" s="35"/>
      <c r="B813" s="299"/>
      <c r="C813" s="299"/>
      <c r="D813" s="299"/>
    </row>
    <row r="814" spans="1:4" x14ac:dyDescent="0.25">
      <c r="A814" s="35"/>
      <c r="B814" s="299"/>
      <c r="C814" s="299"/>
      <c r="D814" s="299"/>
    </row>
    <row r="815" spans="1:4" x14ac:dyDescent="0.25">
      <c r="A815" s="39"/>
      <c r="B815" s="39"/>
      <c r="C815" s="39"/>
      <c r="D815" s="39"/>
    </row>
    <row r="820" spans="1:13" ht="21" x14ac:dyDescent="0.25">
      <c r="A820" s="300" t="s">
        <v>61</v>
      </c>
      <c r="B820" s="300"/>
      <c r="C820" s="300"/>
      <c r="D820" s="300"/>
      <c r="E820" s="300"/>
      <c r="F820" s="300"/>
      <c r="G820" s="300"/>
      <c r="H820" s="300"/>
      <c r="I820" s="300"/>
      <c r="J820" s="300"/>
      <c r="K820" s="300"/>
      <c r="L820" s="300"/>
      <c r="M820" s="300"/>
    </row>
    <row r="821" spans="1:13" ht="16.2" thickBot="1" x14ac:dyDescent="0.35">
      <c r="A821" s="301">
        <f>A824</f>
        <v>0</v>
      </c>
      <c r="B821" s="301"/>
      <c r="C821" s="301"/>
      <c r="D821" s="301"/>
      <c r="E821" s="301"/>
      <c r="F821" s="301"/>
      <c r="G821" s="301"/>
      <c r="H821" s="301"/>
      <c r="I821" s="301"/>
      <c r="M821">
        <v>25</v>
      </c>
    </row>
    <row r="822" spans="1:13" ht="13.8" x14ac:dyDescent="0.3">
      <c r="A822" s="16"/>
      <c r="B822" s="302" t="s">
        <v>18</v>
      </c>
      <c r="C822" s="303"/>
      <c r="D822" s="304" t="s">
        <v>19</v>
      </c>
      <c r="E822" s="302" t="s">
        <v>19</v>
      </c>
      <c r="F822" s="303"/>
      <c r="G822" s="303"/>
      <c r="H822" s="303"/>
      <c r="I822" s="303"/>
    </row>
    <row r="823" spans="1:13" ht="51.6" thickBot="1" x14ac:dyDescent="0.3">
      <c r="A823" s="17"/>
      <c r="B823" s="18" t="s">
        <v>39</v>
      </c>
      <c r="C823" s="19" t="s">
        <v>3</v>
      </c>
      <c r="D823" s="20" t="s">
        <v>4</v>
      </c>
      <c r="E823" s="18" t="s">
        <v>5</v>
      </c>
      <c r="F823" s="19" t="s">
        <v>36</v>
      </c>
      <c r="G823" s="19" t="s">
        <v>40</v>
      </c>
      <c r="H823" s="19" t="s">
        <v>35</v>
      </c>
      <c r="I823" s="19" t="s">
        <v>8</v>
      </c>
    </row>
    <row r="824" spans="1:13" x14ac:dyDescent="0.25">
      <c r="A824" s="21">
        <f>'инд. оценки 1 кл.'!B29</f>
        <v>0</v>
      </c>
      <c r="B824" s="22">
        <f>'инд. оценки 1 кл.'!E29</f>
        <v>0</v>
      </c>
      <c r="C824" s="23">
        <f>'инд. оценки 1 кл.'!H29</f>
        <v>0</v>
      </c>
      <c r="D824" s="24">
        <f>'инд. оценки 1 кл.'!K29</f>
        <v>0</v>
      </c>
      <c r="E824" s="22">
        <f>'инд. оценки 1 кл.'!N29</f>
        <v>0</v>
      </c>
      <c r="F824" s="23">
        <f>'инд. оценки 1 кл.'!Q29</f>
        <v>0</v>
      </c>
      <c r="G824" s="23">
        <f>'инд. оценки 1 кл.'!T29</f>
        <v>0</v>
      </c>
      <c r="H824" s="23">
        <f>'инд. оценки 1 кл.'!W29</f>
        <v>0</v>
      </c>
      <c r="I824" s="23">
        <f>'инд. оценки 1 кл.'!Z29</f>
        <v>0</v>
      </c>
    </row>
    <row r="825" spans="1:13" x14ac:dyDescent="0.25">
      <c r="A825" s="25" t="s">
        <v>46</v>
      </c>
      <c r="B825" s="26" t="str">
        <f>'группы 1 кл.'!C27</f>
        <v xml:space="preserve"> </v>
      </c>
      <c r="C825" s="26" t="str">
        <f>'группы 1 кл.'!D27</f>
        <v xml:space="preserve"> </v>
      </c>
      <c r="D825" s="26" t="str">
        <f>'группы 1 кл.'!E27</f>
        <v xml:space="preserve"> </v>
      </c>
      <c r="E825" s="26" t="str">
        <f>'группы 1 кл.'!F27</f>
        <v xml:space="preserve"> </v>
      </c>
      <c r="F825" s="26" t="str">
        <f>'группы 1 кл.'!G27</f>
        <v xml:space="preserve"> </v>
      </c>
      <c r="G825" s="26" t="str">
        <f>'группы 1 кл.'!H27</f>
        <v xml:space="preserve"> </v>
      </c>
      <c r="H825" s="26" t="str">
        <f>'группы 1 кл.'!I27</f>
        <v xml:space="preserve"> </v>
      </c>
      <c r="I825" s="26" t="str">
        <f>'группы 1 кл.'!J27</f>
        <v xml:space="preserve"> </v>
      </c>
    </row>
    <row r="827" spans="1:13" ht="13.8" thickBot="1" x14ac:dyDescent="0.3"/>
    <row r="828" spans="1:13" x14ac:dyDescent="0.25">
      <c r="A828" s="287" t="s">
        <v>42</v>
      </c>
      <c r="B828" s="288"/>
      <c r="C828" s="288"/>
      <c r="D828" s="289"/>
    </row>
    <row r="829" spans="1:13" ht="13.8" thickBot="1" x14ac:dyDescent="0.3">
      <c r="A829" s="290"/>
      <c r="B829" s="291"/>
      <c r="C829" s="291"/>
      <c r="D829" s="292"/>
    </row>
    <row r="830" spans="1:13" x14ac:dyDescent="0.25">
      <c r="A830" s="32" t="s">
        <v>58</v>
      </c>
      <c r="B830" s="293">
        <f>SUM(B824:I824)</f>
        <v>0</v>
      </c>
      <c r="C830" s="294"/>
      <c r="D830" s="295"/>
    </row>
    <row r="831" spans="1:13" x14ac:dyDescent="0.25">
      <c r="A831" s="33" t="s">
        <v>48</v>
      </c>
      <c r="B831" s="296" t="e">
        <f>MODE(B825:I825)</f>
        <v>#N/A</v>
      </c>
      <c r="C831" s="297"/>
      <c r="D831" s="298"/>
    </row>
    <row r="843" spans="1:4" x14ac:dyDescent="0.25">
      <c r="A843" s="39"/>
      <c r="B843" s="39"/>
      <c r="C843" s="39"/>
      <c r="D843" s="39"/>
    </row>
    <row r="844" spans="1:4" x14ac:dyDescent="0.25">
      <c r="A844" s="39"/>
      <c r="B844" s="39"/>
      <c r="C844" s="39"/>
      <c r="D844" s="39"/>
    </row>
    <row r="845" spans="1:4" ht="18" x14ac:dyDescent="0.25">
      <c r="A845" s="45"/>
      <c r="B845" s="45"/>
      <c r="C845" s="45"/>
      <c r="D845" s="45"/>
    </row>
    <row r="846" spans="1:4" ht="18" x14ac:dyDescent="0.25">
      <c r="A846" s="45"/>
      <c r="B846" s="45"/>
      <c r="C846" s="45"/>
      <c r="D846" s="45"/>
    </row>
    <row r="847" spans="1:4" x14ac:dyDescent="0.25">
      <c r="A847" s="35"/>
      <c r="B847" s="299"/>
      <c r="C847" s="299"/>
      <c r="D847" s="299"/>
    </row>
    <row r="848" spans="1:4" x14ac:dyDescent="0.25">
      <c r="A848" s="35"/>
      <c r="B848" s="299"/>
      <c r="C848" s="299"/>
      <c r="D848" s="299"/>
    </row>
    <row r="849" spans="1:13" x14ac:dyDescent="0.25">
      <c r="A849" s="39"/>
      <c r="B849" s="39"/>
      <c r="C849" s="39"/>
      <c r="D849" s="39"/>
    </row>
    <row r="854" spans="1:13" ht="21" x14ac:dyDescent="0.25">
      <c r="A854" s="300" t="s">
        <v>61</v>
      </c>
      <c r="B854" s="300"/>
      <c r="C854" s="300"/>
      <c r="D854" s="300"/>
      <c r="E854" s="300"/>
      <c r="F854" s="300"/>
      <c r="G854" s="300"/>
      <c r="H854" s="300"/>
      <c r="I854" s="300"/>
      <c r="J854" s="300"/>
      <c r="K854" s="300"/>
      <c r="L854" s="300"/>
      <c r="M854" s="300"/>
    </row>
    <row r="855" spans="1:13" ht="16.2" thickBot="1" x14ac:dyDescent="0.35">
      <c r="A855" s="301">
        <f>A858</f>
        <v>0</v>
      </c>
      <c r="B855" s="301"/>
      <c r="C855" s="301"/>
      <c r="D855" s="301"/>
      <c r="E855" s="301"/>
      <c r="F855" s="301"/>
      <c r="G855" s="301"/>
      <c r="H855" s="301"/>
      <c r="I855" s="301"/>
      <c r="M855">
        <v>26</v>
      </c>
    </row>
    <row r="856" spans="1:13" ht="13.8" x14ac:dyDescent="0.3">
      <c r="A856" s="16"/>
      <c r="B856" s="302" t="s">
        <v>18</v>
      </c>
      <c r="C856" s="303"/>
      <c r="D856" s="304" t="s">
        <v>19</v>
      </c>
      <c r="E856" s="302" t="s">
        <v>19</v>
      </c>
      <c r="F856" s="303"/>
      <c r="G856" s="303"/>
      <c r="H856" s="303"/>
      <c r="I856" s="303"/>
    </row>
    <row r="857" spans="1:13" ht="51.6" thickBot="1" x14ac:dyDescent="0.3">
      <c r="A857" s="17"/>
      <c r="B857" s="18" t="s">
        <v>39</v>
      </c>
      <c r="C857" s="19" t="s">
        <v>3</v>
      </c>
      <c r="D857" s="20" t="s">
        <v>4</v>
      </c>
      <c r="E857" s="18" t="s">
        <v>5</v>
      </c>
      <c r="F857" s="19" t="s">
        <v>36</v>
      </c>
      <c r="G857" s="19" t="s">
        <v>40</v>
      </c>
      <c r="H857" s="19" t="s">
        <v>35</v>
      </c>
      <c r="I857" s="19" t="s">
        <v>8</v>
      </c>
    </row>
    <row r="858" spans="1:13" x14ac:dyDescent="0.25">
      <c r="A858" s="21">
        <f>'инд. оценки 1 кл.'!B30</f>
        <v>0</v>
      </c>
      <c r="B858" s="22">
        <f>'инд. оценки 1 кл.'!E30</f>
        <v>0</v>
      </c>
      <c r="C858" s="23">
        <f>'инд. оценки 1 кл.'!H30</f>
        <v>0</v>
      </c>
      <c r="D858" s="24">
        <f>'инд. оценки 1 кл.'!K30</f>
        <v>0</v>
      </c>
      <c r="E858" s="22">
        <f>'инд. оценки 1 кл.'!N30</f>
        <v>0</v>
      </c>
      <c r="F858" s="23">
        <f>'инд. оценки 1 кл.'!Q30</f>
        <v>0</v>
      </c>
      <c r="G858" s="23">
        <f>'инд. оценки 1 кл.'!T30</f>
        <v>0</v>
      </c>
      <c r="H858" s="23">
        <f>'инд. оценки 1 кл.'!W30</f>
        <v>0</v>
      </c>
      <c r="I858" s="23">
        <f>'инд. оценки 1 кл.'!Z30</f>
        <v>0</v>
      </c>
    </row>
    <row r="859" spans="1:13" x14ac:dyDescent="0.25">
      <c r="A859" s="25" t="s">
        <v>46</v>
      </c>
      <c r="B859" s="26" t="str">
        <f>'группы 1 кл.'!C28</f>
        <v xml:space="preserve"> </v>
      </c>
      <c r="C859" s="26" t="str">
        <f>'группы 1 кл.'!D28</f>
        <v xml:space="preserve"> </v>
      </c>
      <c r="D859" s="26" t="str">
        <f>'группы 1 кл.'!E28</f>
        <v xml:space="preserve"> </v>
      </c>
      <c r="E859" s="26" t="str">
        <f>'группы 1 кл.'!F28</f>
        <v xml:space="preserve"> </v>
      </c>
      <c r="F859" s="26" t="str">
        <f>'группы 1 кл.'!G28</f>
        <v xml:space="preserve"> </v>
      </c>
      <c r="G859" s="26" t="str">
        <f>'группы 1 кл.'!H28</f>
        <v xml:space="preserve"> </v>
      </c>
      <c r="H859" s="26" t="str">
        <f>'группы 1 кл.'!I28</f>
        <v xml:space="preserve"> </v>
      </c>
      <c r="I859" s="26" t="str">
        <f>'группы 1 кл.'!J28</f>
        <v xml:space="preserve"> </v>
      </c>
    </row>
    <row r="861" spans="1:13" ht="13.8" thickBot="1" x14ac:dyDescent="0.3"/>
    <row r="862" spans="1:13" x14ac:dyDescent="0.25">
      <c r="A862" s="287" t="s">
        <v>42</v>
      </c>
      <c r="B862" s="288"/>
      <c r="C862" s="288"/>
      <c r="D862" s="289"/>
    </row>
    <row r="863" spans="1:13" ht="13.8" thickBot="1" x14ac:dyDescent="0.3">
      <c r="A863" s="290"/>
      <c r="B863" s="291"/>
      <c r="C863" s="291"/>
      <c r="D863" s="292"/>
    </row>
    <row r="864" spans="1:13" x14ac:dyDescent="0.25">
      <c r="A864" s="32" t="s">
        <v>58</v>
      </c>
      <c r="B864" s="293">
        <f>SUM(B858:I858)</f>
        <v>0</v>
      </c>
      <c r="C864" s="294"/>
      <c r="D864" s="295"/>
    </row>
    <row r="865" spans="1:4" x14ac:dyDescent="0.25">
      <c r="A865" s="33" t="s">
        <v>48</v>
      </c>
      <c r="B865" s="296" t="e">
        <f>MODE(B859:I859)</f>
        <v>#N/A</v>
      </c>
      <c r="C865" s="297"/>
      <c r="D865" s="298"/>
    </row>
    <row r="877" spans="1:4" x14ac:dyDescent="0.25">
      <c r="A877" s="39"/>
      <c r="B877" s="39"/>
      <c r="C877" s="39"/>
      <c r="D877" s="39"/>
    </row>
    <row r="878" spans="1:4" x14ac:dyDescent="0.25">
      <c r="A878" s="39"/>
      <c r="B878" s="39"/>
      <c r="C878" s="39"/>
      <c r="D878" s="39"/>
    </row>
    <row r="879" spans="1:4" ht="18" x14ac:dyDescent="0.25">
      <c r="A879" s="45"/>
      <c r="B879" s="45"/>
      <c r="C879" s="45"/>
      <c r="D879" s="45"/>
    </row>
    <row r="880" spans="1:4" ht="18" x14ac:dyDescent="0.25">
      <c r="A880" s="45"/>
      <c r="B880" s="45"/>
      <c r="C880" s="45"/>
      <c r="D880" s="45"/>
    </row>
    <row r="881" spans="1:13" x14ac:dyDescent="0.25">
      <c r="A881" s="35"/>
      <c r="B881" s="299"/>
      <c r="C881" s="299"/>
      <c r="D881" s="299"/>
    </row>
    <row r="882" spans="1:13" x14ac:dyDescent="0.25">
      <c r="A882" s="35"/>
      <c r="B882" s="299"/>
      <c r="C882" s="299"/>
      <c r="D882" s="299"/>
    </row>
    <row r="883" spans="1:13" x14ac:dyDescent="0.25">
      <c r="A883" s="39"/>
      <c r="B883" s="39"/>
      <c r="C883" s="39"/>
      <c r="D883" s="39"/>
    </row>
    <row r="888" spans="1:13" ht="21" x14ac:dyDescent="0.25">
      <c r="A888" s="300" t="s">
        <v>61</v>
      </c>
      <c r="B888" s="300"/>
      <c r="C888" s="300"/>
      <c r="D888" s="300"/>
      <c r="E888" s="300"/>
      <c r="F888" s="300"/>
      <c r="G888" s="300"/>
      <c r="H888" s="300"/>
      <c r="I888" s="300"/>
      <c r="J888" s="300"/>
      <c r="K888" s="300"/>
      <c r="L888" s="300"/>
      <c r="M888" s="300"/>
    </row>
    <row r="889" spans="1:13" ht="16.2" thickBot="1" x14ac:dyDescent="0.35">
      <c r="A889" s="301">
        <f>A892</f>
        <v>0</v>
      </c>
      <c r="B889" s="301"/>
      <c r="C889" s="301"/>
      <c r="D889" s="301"/>
      <c r="E889" s="301"/>
      <c r="F889" s="301"/>
      <c r="G889" s="301"/>
      <c r="H889" s="301"/>
      <c r="I889" s="301"/>
      <c r="M889">
        <v>27</v>
      </c>
    </row>
    <row r="890" spans="1:13" ht="13.8" x14ac:dyDescent="0.3">
      <c r="A890" s="16"/>
      <c r="B890" s="302" t="s">
        <v>18</v>
      </c>
      <c r="C890" s="303"/>
      <c r="D890" s="304" t="s">
        <v>19</v>
      </c>
      <c r="E890" s="302" t="s">
        <v>19</v>
      </c>
      <c r="F890" s="303"/>
      <c r="G890" s="303"/>
      <c r="H890" s="303"/>
      <c r="I890" s="303"/>
    </row>
    <row r="891" spans="1:13" ht="51.6" thickBot="1" x14ac:dyDescent="0.3">
      <c r="A891" s="17"/>
      <c r="B891" s="18" t="s">
        <v>39</v>
      </c>
      <c r="C891" s="19" t="s">
        <v>3</v>
      </c>
      <c r="D891" s="20" t="s">
        <v>4</v>
      </c>
      <c r="E891" s="18" t="s">
        <v>5</v>
      </c>
      <c r="F891" s="19" t="s">
        <v>36</v>
      </c>
      <c r="G891" s="19" t="s">
        <v>40</v>
      </c>
      <c r="H891" s="19" t="s">
        <v>35</v>
      </c>
      <c r="I891" s="19" t="s">
        <v>8</v>
      </c>
    </row>
    <row r="892" spans="1:13" x14ac:dyDescent="0.25">
      <c r="A892" s="21">
        <f>'инд. оценки 1 кл.'!B31</f>
        <v>0</v>
      </c>
      <c r="B892" s="22">
        <f>'инд. оценки 1 кл.'!E31</f>
        <v>0</v>
      </c>
      <c r="C892" s="23">
        <f>'инд. оценки 1 кл.'!H31</f>
        <v>0</v>
      </c>
      <c r="D892" s="24">
        <f>'инд. оценки 1 кл.'!K31</f>
        <v>0</v>
      </c>
      <c r="E892" s="22">
        <f>'инд. оценки 1 кл.'!N31</f>
        <v>0</v>
      </c>
      <c r="F892" s="23">
        <f>'инд. оценки 1 кл.'!Q31</f>
        <v>0</v>
      </c>
      <c r="G892" s="23">
        <f>'инд. оценки 1 кл.'!T31</f>
        <v>0</v>
      </c>
      <c r="H892" s="23">
        <f>'инд. оценки 1 кл.'!W31</f>
        <v>0</v>
      </c>
      <c r="I892" s="23">
        <f>'инд. оценки 1 кл.'!Z31</f>
        <v>0</v>
      </c>
    </row>
    <row r="893" spans="1:13" x14ac:dyDescent="0.25">
      <c r="A893" s="25" t="s">
        <v>46</v>
      </c>
      <c r="B893" s="26" t="str">
        <f>'группы 1 кл.'!C29</f>
        <v xml:space="preserve"> </v>
      </c>
      <c r="C893" s="26" t="str">
        <f>'группы 1 кл.'!D29</f>
        <v xml:space="preserve"> </v>
      </c>
      <c r="D893" s="26" t="str">
        <f>'группы 1 кл.'!E29</f>
        <v xml:space="preserve"> </v>
      </c>
      <c r="E893" s="26" t="str">
        <f>'группы 1 кл.'!F29</f>
        <v xml:space="preserve"> </v>
      </c>
      <c r="F893" s="26" t="str">
        <f>'группы 1 кл.'!G29</f>
        <v xml:space="preserve"> </v>
      </c>
      <c r="G893" s="26" t="str">
        <f>'группы 1 кл.'!H29</f>
        <v xml:space="preserve"> </v>
      </c>
      <c r="H893" s="26" t="str">
        <f>'группы 1 кл.'!I29</f>
        <v xml:space="preserve"> </v>
      </c>
      <c r="I893" s="26" t="str">
        <f>'группы 1 кл.'!J29</f>
        <v xml:space="preserve"> </v>
      </c>
    </row>
    <row r="895" spans="1:13" ht="13.8" thickBot="1" x14ac:dyDescent="0.3"/>
    <row r="896" spans="1:13" x14ac:dyDescent="0.25">
      <c r="A896" s="287" t="s">
        <v>42</v>
      </c>
      <c r="B896" s="288"/>
      <c r="C896" s="288"/>
      <c r="D896" s="289"/>
    </row>
    <row r="897" spans="1:4" ht="13.8" thickBot="1" x14ac:dyDescent="0.3">
      <c r="A897" s="290"/>
      <c r="B897" s="291"/>
      <c r="C897" s="291"/>
      <c r="D897" s="292"/>
    </row>
    <row r="898" spans="1:4" x14ac:dyDescent="0.25">
      <c r="A898" s="32" t="s">
        <v>58</v>
      </c>
      <c r="B898" s="293">
        <f>SUM(B892:I892)</f>
        <v>0</v>
      </c>
      <c r="C898" s="294"/>
      <c r="D898" s="295"/>
    </row>
    <row r="899" spans="1:4" x14ac:dyDescent="0.25">
      <c r="A899" s="33" t="s">
        <v>48</v>
      </c>
      <c r="B899" s="296" t="e">
        <f>MODE(B893:I893)</f>
        <v>#N/A</v>
      </c>
      <c r="C899" s="297"/>
      <c r="D899" s="298"/>
    </row>
    <row r="911" spans="1:4" x14ac:dyDescent="0.25">
      <c r="A911" s="39"/>
      <c r="B911" s="39"/>
      <c r="C911" s="39"/>
      <c r="D911" s="39"/>
    </row>
    <row r="912" spans="1:4" x14ac:dyDescent="0.25">
      <c r="A912" s="39"/>
      <c r="B912" s="39"/>
      <c r="C912" s="39"/>
      <c r="D912" s="39"/>
    </row>
    <row r="913" spans="1:13" ht="18" x14ac:dyDescent="0.25">
      <c r="A913" s="45"/>
      <c r="B913" s="45"/>
      <c r="C913" s="45"/>
      <c r="D913" s="45"/>
    </row>
    <row r="914" spans="1:13" ht="18" x14ac:dyDescent="0.25">
      <c r="A914" s="45"/>
      <c r="B914" s="45"/>
      <c r="C914" s="45"/>
      <c r="D914" s="45"/>
    </row>
    <row r="915" spans="1:13" x14ac:dyDescent="0.25">
      <c r="A915" s="35"/>
      <c r="B915" s="299"/>
      <c r="C915" s="299"/>
      <c r="D915" s="299"/>
    </row>
    <row r="916" spans="1:13" x14ac:dyDescent="0.25">
      <c r="A916" s="35"/>
      <c r="B916" s="299"/>
      <c r="C916" s="299"/>
      <c r="D916" s="299"/>
    </row>
    <row r="917" spans="1:13" x14ac:dyDescent="0.25">
      <c r="A917" s="39"/>
      <c r="B917" s="39"/>
      <c r="C917" s="39"/>
      <c r="D917" s="39"/>
    </row>
    <row r="922" spans="1:13" ht="21" x14ac:dyDescent="0.25">
      <c r="A922" s="300" t="s">
        <v>61</v>
      </c>
      <c r="B922" s="300"/>
      <c r="C922" s="300"/>
      <c r="D922" s="300"/>
      <c r="E922" s="300"/>
      <c r="F922" s="300"/>
      <c r="G922" s="300"/>
      <c r="H922" s="300"/>
      <c r="I922" s="300"/>
      <c r="J922" s="300"/>
      <c r="K922" s="300"/>
      <c r="L922" s="300"/>
      <c r="M922" s="300"/>
    </row>
    <row r="923" spans="1:13" ht="16.2" thickBot="1" x14ac:dyDescent="0.35">
      <c r="A923" s="301">
        <f>A926</f>
        <v>0</v>
      </c>
      <c r="B923" s="301"/>
      <c r="C923" s="301"/>
      <c r="D923" s="301"/>
      <c r="E923" s="301"/>
      <c r="F923" s="301"/>
      <c r="G923" s="301"/>
      <c r="H923" s="301"/>
      <c r="I923" s="301"/>
      <c r="M923">
        <v>28</v>
      </c>
    </row>
    <row r="924" spans="1:13" ht="13.8" x14ac:dyDescent="0.3">
      <c r="A924" s="16"/>
      <c r="B924" s="302" t="s">
        <v>18</v>
      </c>
      <c r="C924" s="303"/>
      <c r="D924" s="304" t="s">
        <v>19</v>
      </c>
      <c r="E924" s="302" t="s">
        <v>19</v>
      </c>
      <c r="F924" s="303"/>
      <c r="G924" s="303"/>
      <c r="H924" s="303"/>
      <c r="I924" s="303"/>
    </row>
    <row r="925" spans="1:13" ht="51.6" thickBot="1" x14ac:dyDescent="0.3">
      <c r="A925" s="17"/>
      <c r="B925" s="18" t="s">
        <v>39</v>
      </c>
      <c r="C925" s="19" t="s">
        <v>3</v>
      </c>
      <c r="D925" s="20" t="s">
        <v>4</v>
      </c>
      <c r="E925" s="18" t="s">
        <v>5</v>
      </c>
      <c r="F925" s="19" t="s">
        <v>36</v>
      </c>
      <c r="G925" s="19" t="s">
        <v>40</v>
      </c>
      <c r="H925" s="19" t="s">
        <v>35</v>
      </c>
      <c r="I925" s="19" t="s">
        <v>8</v>
      </c>
    </row>
    <row r="926" spans="1:13" x14ac:dyDescent="0.25">
      <c r="A926" s="21">
        <f>'инд. оценки 1 кл.'!B32</f>
        <v>0</v>
      </c>
      <c r="B926" s="22">
        <f>'инд. оценки 1 кл.'!E32</f>
        <v>0</v>
      </c>
      <c r="C926" s="23">
        <f>'инд. оценки 1 кл.'!H32</f>
        <v>0</v>
      </c>
      <c r="D926" s="24">
        <f>'инд. оценки 1 кл.'!K32</f>
        <v>0</v>
      </c>
      <c r="E926" s="22">
        <f>'инд. оценки 1 кл.'!N32</f>
        <v>0</v>
      </c>
      <c r="F926" s="23">
        <f>'инд. оценки 1 кл.'!Q32</f>
        <v>0</v>
      </c>
      <c r="G926" s="23">
        <f>'инд. оценки 1 кл.'!T32</f>
        <v>0</v>
      </c>
      <c r="H926" s="23">
        <f>'инд. оценки 1 кл.'!W32</f>
        <v>0</v>
      </c>
      <c r="I926" s="23">
        <f>'инд. оценки 1 кл.'!Z32</f>
        <v>0</v>
      </c>
    </row>
    <row r="927" spans="1:13" x14ac:dyDescent="0.25">
      <c r="A927" s="25" t="s">
        <v>46</v>
      </c>
      <c r="B927" s="26" t="str">
        <f>'группы 1 кл.'!C30</f>
        <v xml:space="preserve"> </v>
      </c>
      <c r="C927" s="26" t="str">
        <f>'группы 1 кл.'!D30</f>
        <v xml:space="preserve"> </v>
      </c>
      <c r="D927" s="26" t="str">
        <f>'группы 1 кл.'!E30</f>
        <v xml:space="preserve"> </v>
      </c>
      <c r="E927" s="26" t="str">
        <f>'группы 1 кл.'!F30</f>
        <v xml:space="preserve"> </v>
      </c>
      <c r="F927" s="26" t="str">
        <f>'группы 1 кл.'!G30</f>
        <v xml:space="preserve"> </v>
      </c>
      <c r="G927" s="26" t="str">
        <f>'группы 1 кл.'!H30</f>
        <v xml:space="preserve"> </v>
      </c>
      <c r="H927" s="26" t="str">
        <f>'группы 1 кл.'!I30</f>
        <v xml:space="preserve"> </v>
      </c>
      <c r="I927" s="26" t="str">
        <f>'группы 1 кл.'!J30</f>
        <v xml:space="preserve"> </v>
      </c>
    </row>
    <row r="929" spans="1:4" ht="13.8" thickBot="1" x14ac:dyDescent="0.3"/>
    <row r="930" spans="1:4" x14ac:dyDescent="0.25">
      <c r="A930" s="287" t="s">
        <v>42</v>
      </c>
      <c r="B930" s="288"/>
      <c r="C930" s="288"/>
      <c r="D930" s="289"/>
    </row>
    <row r="931" spans="1:4" ht="13.8" thickBot="1" x14ac:dyDescent="0.3">
      <c r="A931" s="290"/>
      <c r="B931" s="291"/>
      <c r="C931" s="291"/>
      <c r="D931" s="292"/>
    </row>
    <row r="932" spans="1:4" x14ac:dyDescent="0.25">
      <c r="A932" s="32" t="s">
        <v>58</v>
      </c>
      <c r="B932" s="293">
        <f>SUM(B926:I926)</f>
        <v>0</v>
      </c>
      <c r="C932" s="294"/>
      <c r="D932" s="295"/>
    </row>
    <row r="933" spans="1:4" x14ac:dyDescent="0.25">
      <c r="A933" s="33" t="s">
        <v>48</v>
      </c>
      <c r="B933" s="296" t="e">
        <f>MODE(B927:I927)</f>
        <v>#N/A</v>
      </c>
      <c r="C933" s="297"/>
      <c r="D933" s="298"/>
    </row>
    <row r="945" spans="1:13" x14ac:dyDescent="0.25">
      <c r="A945" s="39"/>
      <c r="B945" s="39"/>
      <c r="C945" s="39"/>
      <c r="D945" s="39"/>
    </row>
    <row r="946" spans="1:13" x14ac:dyDescent="0.25">
      <c r="A946" s="39"/>
      <c r="B946" s="39"/>
      <c r="C946" s="39"/>
      <c r="D946" s="39"/>
    </row>
    <row r="947" spans="1:13" ht="18" x14ac:dyDescent="0.25">
      <c r="A947" s="45"/>
      <c r="B947" s="45"/>
      <c r="C947" s="45"/>
      <c r="D947" s="45"/>
    </row>
    <row r="948" spans="1:13" ht="18" x14ac:dyDescent="0.25">
      <c r="A948" s="45"/>
      <c r="B948" s="45"/>
      <c r="C948" s="45"/>
      <c r="D948" s="45"/>
    </row>
    <row r="949" spans="1:13" x14ac:dyDescent="0.25">
      <c r="A949" s="35"/>
      <c r="B949" s="299"/>
      <c r="C949" s="299"/>
      <c r="D949" s="299"/>
    </row>
    <row r="950" spans="1:13" x14ac:dyDescent="0.25">
      <c r="A950" s="35"/>
      <c r="B950" s="299"/>
      <c r="C950" s="299"/>
      <c r="D950" s="299"/>
    </row>
    <row r="951" spans="1:13" x14ac:dyDescent="0.25">
      <c r="A951" s="39"/>
      <c r="B951" s="39"/>
      <c r="C951" s="39"/>
      <c r="D951" s="39"/>
    </row>
    <row r="956" spans="1:13" ht="21" x14ac:dyDescent="0.25">
      <c r="A956" s="300" t="s">
        <v>61</v>
      </c>
      <c r="B956" s="300"/>
      <c r="C956" s="300"/>
      <c r="D956" s="300"/>
      <c r="E956" s="300"/>
      <c r="F956" s="300"/>
      <c r="G956" s="300"/>
      <c r="H956" s="300"/>
      <c r="I956" s="300"/>
      <c r="J956" s="300"/>
      <c r="K956" s="300"/>
      <c r="L956" s="300"/>
      <c r="M956" s="300"/>
    </row>
    <row r="957" spans="1:13" ht="16.2" thickBot="1" x14ac:dyDescent="0.35">
      <c r="A957" s="301">
        <f>A960</f>
        <v>0</v>
      </c>
      <c r="B957" s="301"/>
      <c r="C957" s="301"/>
      <c r="D957" s="301"/>
      <c r="E957" s="301"/>
      <c r="F957" s="301"/>
      <c r="G957" s="301"/>
      <c r="H957" s="301"/>
      <c r="I957" s="301"/>
      <c r="M957">
        <v>29</v>
      </c>
    </row>
    <row r="958" spans="1:13" ht="13.8" x14ac:dyDescent="0.3">
      <c r="A958" s="16"/>
      <c r="B958" s="302" t="s">
        <v>18</v>
      </c>
      <c r="C958" s="303"/>
      <c r="D958" s="304" t="s">
        <v>19</v>
      </c>
      <c r="E958" s="302" t="s">
        <v>19</v>
      </c>
      <c r="F958" s="303"/>
      <c r="G958" s="303"/>
      <c r="H958" s="303"/>
      <c r="I958" s="303"/>
    </row>
    <row r="959" spans="1:13" ht="51.6" thickBot="1" x14ac:dyDescent="0.3">
      <c r="A959" s="17"/>
      <c r="B959" s="18" t="s">
        <v>39</v>
      </c>
      <c r="C959" s="19" t="s">
        <v>3</v>
      </c>
      <c r="D959" s="20" t="s">
        <v>4</v>
      </c>
      <c r="E959" s="18" t="s">
        <v>5</v>
      </c>
      <c r="F959" s="19" t="s">
        <v>36</v>
      </c>
      <c r="G959" s="19" t="s">
        <v>40</v>
      </c>
      <c r="H959" s="19" t="s">
        <v>35</v>
      </c>
      <c r="I959" s="19" t="s">
        <v>8</v>
      </c>
    </row>
    <row r="960" spans="1:13" x14ac:dyDescent="0.25">
      <c r="A960" s="21">
        <f>'инд. оценки 1 кл.'!B33</f>
        <v>0</v>
      </c>
      <c r="B960" s="22">
        <f>'инд. оценки 1 кл.'!E33</f>
        <v>0</v>
      </c>
      <c r="C960" s="23">
        <f>'инд. оценки 1 кл.'!H33</f>
        <v>0</v>
      </c>
      <c r="D960" s="24">
        <f>'инд. оценки 1 кл.'!K33</f>
        <v>0</v>
      </c>
      <c r="E960" s="22">
        <f>'инд. оценки 1 кл.'!N33</f>
        <v>0</v>
      </c>
      <c r="F960" s="23">
        <f>'инд. оценки 1 кл.'!Q33</f>
        <v>0</v>
      </c>
      <c r="G960" s="23">
        <f>'инд. оценки 1 кл.'!T33</f>
        <v>0</v>
      </c>
      <c r="H960" s="23">
        <f>'инд. оценки 1 кл.'!W33</f>
        <v>0</v>
      </c>
      <c r="I960" s="23">
        <f>'инд. оценки 1 кл.'!Z33</f>
        <v>0</v>
      </c>
    </row>
    <row r="961" spans="1:9" x14ac:dyDescent="0.25">
      <c r="A961" s="25" t="s">
        <v>46</v>
      </c>
      <c r="B961" s="26" t="str">
        <f>'группы 1 кл.'!C31</f>
        <v xml:space="preserve"> </v>
      </c>
      <c r="C961" s="26" t="str">
        <f>'группы 1 кл.'!D31</f>
        <v xml:space="preserve"> </v>
      </c>
      <c r="D961" s="26" t="str">
        <f>'группы 1 кл.'!E31</f>
        <v xml:space="preserve"> </v>
      </c>
      <c r="E961" s="26" t="str">
        <f>'группы 1 кл.'!F31</f>
        <v xml:space="preserve"> </v>
      </c>
      <c r="F961" s="26" t="str">
        <f>'группы 1 кл.'!G31</f>
        <v xml:space="preserve"> </v>
      </c>
      <c r="G961" s="26" t="str">
        <f>'группы 1 кл.'!H31</f>
        <v xml:space="preserve"> </v>
      </c>
      <c r="H961" s="26" t="str">
        <f>'группы 1 кл.'!I31</f>
        <v xml:space="preserve"> </v>
      </c>
      <c r="I961" s="26" t="str">
        <f>'группы 1 кл.'!J31</f>
        <v xml:space="preserve"> </v>
      </c>
    </row>
    <row r="963" spans="1:9" ht="13.8" thickBot="1" x14ac:dyDescent="0.3"/>
    <row r="964" spans="1:9" x14ac:dyDescent="0.25">
      <c r="A964" s="287" t="s">
        <v>42</v>
      </c>
      <c r="B964" s="288"/>
      <c r="C964" s="288"/>
      <c r="D964" s="289"/>
    </row>
    <row r="965" spans="1:9" ht="13.8" thickBot="1" x14ac:dyDescent="0.3">
      <c r="A965" s="290"/>
      <c r="B965" s="291"/>
      <c r="C965" s="291"/>
      <c r="D965" s="292"/>
    </row>
    <row r="966" spans="1:9" x14ac:dyDescent="0.25">
      <c r="A966" s="32" t="s">
        <v>58</v>
      </c>
      <c r="B966" s="293">
        <f>SUM(B960:I960)</f>
        <v>0</v>
      </c>
      <c r="C966" s="294"/>
      <c r="D966" s="295"/>
    </row>
    <row r="967" spans="1:9" x14ac:dyDescent="0.25">
      <c r="A967" s="33" t="s">
        <v>48</v>
      </c>
      <c r="B967" s="296" t="e">
        <f>MODE(B961:I961)</f>
        <v>#N/A</v>
      </c>
      <c r="C967" s="297"/>
      <c r="D967" s="298"/>
    </row>
    <row r="979" spans="1:13" x14ac:dyDescent="0.25">
      <c r="A979" s="39"/>
      <c r="B979" s="39"/>
      <c r="C979" s="39"/>
      <c r="D979" s="39"/>
    </row>
    <row r="980" spans="1:13" x14ac:dyDescent="0.25">
      <c r="A980" s="39"/>
      <c r="B980" s="39"/>
      <c r="C980" s="39"/>
      <c r="D980" s="39"/>
    </row>
    <row r="981" spans="1:13" ht="18" x14ac:dyDescent="0.25">
      <c r="A981" s="45"/>
      <c r="B981" s="45"/>
      <c r="C981" s="45"/>
      <c r="D981" s="45"/>
    </row>
    <row r="982" spans="1:13" ht="18" x14ac:dyDescent="0.25">
      <c r="A982" s="45"/>
      <c r="B982" s="45"/>
      <c r="C982" s="45"/>
      <c r="D982" s="45"/>
    </row>
    <row r="983" spans="1:13" x14ac:dyDescent="0.25">
      <c r="A983" s="35"/>
      <c r="B983" s="299"/>
      <c r="C983" s="299"/>
      <c r="D983" s="299"/>
    </row>
    <row r="984" spans="1:13" x14ac:dyDescent="0.25">
      <c r="A984" s="35"/>
      <c r="B984" s="299"/>
      <c r="C984" s="299"/>
      <c r="D984" s="299"/>
    </row>
    <row r="985" spans="1:13" x14ac:dyDescent="0.25">
      <c r="A985" s="39"/>
      <c r="B985" s="39"/>
      <c r="C985" s="39"/>
      <c r="D985" s="39"/>
    </row>
    <row r="990" spans="1:13" ht="21" x14ac:dyDescent="0.25">
      <c r="A990" s="300" t="s">
        <v>61</v>
      </c>
      <c r="B990" s="300"/>
      <c r="C990" s="300"/>
      <c r="D990" s="300"/>
      <c r="E990" s="300"/>
      <c r="F990" s="300"/>
      <c r="G990" s="300"/>
      <c r="H990" s="300"/>
      <c r="I990" s="300"/>
      <c r="J990" s="300"/>
      <c r="K990" s="300"/>
      <c r="L990" s="300"/>
      <c r="M990" s="300"/>
    </row>
    <row r="991" spans="1:13" ht="16.2" thickBot="1" x14ac:dyDescent="0.35">
      <c r="A991" s="301">
        <f>A994</f>
        <v>0</v>
      </c>
      <c r="B991" s="301"/>
      <c r="C991" s="301"/>
      <c r="D991" s="301"/>
      <c r="E991" s="301"/>
      <c r="F991" s="301"/>
      <c r="G991" s="301"/>
      <c r="H991" s="301"/>
      <c r="I991" s="301"/>
      <c r="M991">
        <v>30</v>
      </c>
    </row>
    <row r="992" spans="1:13" ht="13.8" x14ac:dyDescent="0.3">
      <c r="A992" s="16"/>
      <c r="B992" s="302" t="s">
        <v>18</v>
      </c>
      <c r="C992" s="303"/>
      <c r="D992" s="304" t="s">
        <v>19</v>
      </c>
      <c r="E992" s="302" t="s">
        <v>19</v>
      </c>
      <c r="F992" s="303"/>
      <c r="G992" s="303"/>
      <c r="H992" s="303"/>
      <c r="I992" s="303"/>
    </row>
    <row r="993" spans="1:9" ht="51.6" thickBot="1" x14ac:dyDescent="0.3">
      <c r="A993" s="17"/>
      <c r="B993" s="18" t="s">
        <v>39</v>
      </c>
      <c r="C993" s="19" t="s">
        <v>3</v>
      </c>
      <c r="D993" s="20" t="s">
        <v>4</v>
      </c>
      <c r="E993" s="18" t="s">
        <v>5</v>
      </c>
      <c r="F993" s="19" t="s">
        <v>36</v>
      </c>
      <c r="G993" s="19" t="s">
        <v>40</v>
      </c>
      <c r="H993" s="19" t="s">
        <v>35</v>
      </c>
      <c r="I993" s="19" t="s">
        <v>8</v>
      </c>
    </row>
    <row r="994" spans="1:9" x14ac:dyDescent="0.25">
      <c r="A994" s="21">
        <f>'инд. оценки 1 кл.'!B34</f>
        <v>0</v>
      </c>
      <c r="B994" s="22">
        <f>'инд. оценки 1 кл.'!E34</f>
        <v>0</v>
      </c>
      <c r="C994" s="23">
        <f>'инд. оценки 1 кл.'!H34</f>
        <v>0</v>
      </c>
      <c r="D994" s="24">
        <f>'инд. оценки 1 кл.'!K34</f>
        <v>0</v>
      </c>
      <c r="E994" s="22">
        <f>'инд. оценки 1 кл.'!N34</f>
        <v>0</v>
      </c>
      <c r="F994" s="23">
        <f>'инд. оценки 1 кл.'!Q34</f>
        <v>0</v>
      </c>
      <c r="G994" s="23">
        <f>'инд. оценки 1 кл.'!T34</f>
        <v>0</v>
      </c>
      <c r="H994" s="23">
        <f>'инд. оценки 1 кл.'!W34</f>
        <v>0</v>
      </c>
      <c r="I994" s="23">
        <f>'инд. оценки 1 кл.'!Z34</f>
        <v>0</v>
      </c>
    </row>
    <row r="995" spans="1:9" x14ac:dyDescent="0.25">
      <c r="A995" s="25" t="s">
        <v>46</v>
      </c>
      <c r="B995" s="26" t="str">
        <f>'группы 1 кл.'!C32</f>
        <v xml:space="preserve"> </v>
      </c>
      <c r="C995" s="26" t="str">
        <f>'группы 1 кл.'!D32</f>
        <v xml:space="preserve"> </v>
      </c>
      <c r="D995" s="26" t="str">
        <f>'группы 1 кл.'!E32</f>
        <v xml:space="preserve"> </v>
      </c>
      <c r="E995" s="26" t="str">
        <f>'группы 1 кл.'!F32</f>
        <v xml:space="preserve"> </v>
      </c>
      <c r="F995" s="26" t="str">
        <f>'группы 1 кл.'!G32</f>
        <v xml:space="preserve"> </v>
      </c>
      <c r="G995" s="26" t="str">
        <f>'группы 1 кл.'!H32</f>
        <v xml:space="preserve"> </v>
      </c>
      <c r="H995" s="26" t="str">
        <f>'группы 1 кл.'!I32</f>
        <v xml:space="preserve"> </v>
      </c>
      <c r="I995" s="26" t="str">
        <f>'группы 1 кл.'!J32</f>
        <v xml:space="preserve"> </v>
      </c>
    </row>
    <row r="997" spans="1:9" ht="13.8" thickBot="1" x14ac:dyDescent="0.3"/>
    <row r="998" spans="1:9" x14ac:dyDescent="0.25">
      <c r="A998" s="287" t="s">
        <v>42</v>
      </c>
      <c r="B998" s="288"/>
      <c r="C998" s="288"/>
      <c r="D998" s="289"/>
    </row>
    <row r="999" spans="1:9" ht="13.8" thickBot="1" x14ac:dyDescent="0.3">
      <c r="A999" s="290"/>
      <c r="B999" s="291"/>
      <c r="C999" s="291"/>
      <c r="D999" s="292"/>
    </row>
    <row r="1000" spans="1:9" x14ac:dyDescent="0.25">
      <c r="A1000" s="32" t="s">
        <v>58</v>
      </c>
      <c r="B1000" s="293">
        <f>SUM(B994:I994)</f>
        <v>0</v>
      </c>
      <c r="C1000" s="294"/>
      <c r="D1000" s="295"/>
    </row>
    <row r="1001" spans="1:9" x14ac:dyDescent="0.25">
      <c r="A1001" s="33" t="s">
        <v>48</v>
      </c>
      <c r="B1001" s="296" t="e">
        <f>MODE(B995:I995)</f>
        <v>#N/A</v>
      </c>
      <c r="C1001" s="297"/>
      <c r="D1001" s="298"/>
    </row>
    <row r="1013" spans="1:13" x14ac:dyDescent="0.25">
      <c r="A1013" s="39"/>
      <c r="B1013" s="39"/>
      <c r="C1013" s="39"/>
      <c r="D1013" s="39"/>
    </row>
    <row r="1014" spans="1:13" x14ac:dyDescent="0.25">
      <c r="A1014" s="39"/>
      <c r="B1014" s="39"/>
      <c r="C1014" s="39"/>
      <c r="D1014" s="39"/>
    </row>
    <row r="1015" spans="1:13" ht="18" x14ac:dyDescent="0.25">
      <c r="A1015" s="45"/>
      <c r="B1015" s="45"/>
      <c r="C1015" s="45"/>
      <c r="D1015" s="45"/>
    </row>
    <row r="1016" spans="1:13" ht="18" x14ac:dyDescent="0.25">
      <c r="A1016" s="45"/>
      <c r="B1016" s="45"/>
      <c r="C1016" s="45"/>
      <c r="D1016" s="45"/>
    </row>
    <row r="1017" spans="1:13" x14ac:dyDescent="0.25">
      <c r="A1017" s="35"/>
      <c r="B1017" s="299"/>
      <c r="C1017" s="299"/>
      <c r="D1017" s="299"/>
    </row>
    <row r="1018" spans="1:13" x14ac:dyDescent="0.25">
      <c r="A1018" s="35"/>
      <c r="B1018" s="299"/>
      <c r="C1018" s="299"/>
      <c r="D1018" s="299"/>
    </row>
    <row r="1019" spans="1:13" x14ac:dyDescent="0.25">
      <c r="A1019" s="39"/>
      <c r="B1019" s="39"/>
      <c r="C1019" s="39"/>
      <c r="D1019" s="39"/>
    </row>
    <row r="1024" spans="1:13" ht="21" x14ac:dyDescent="0.25">
      <c r="A1024" s="300" t="s">
        <v>61</v>
      </c>
      <c r="B1024" s="300"/>
      <c r="C1024" s="300"/>
      <c r="D1024" s="300"/>
      <c r="E1024" s="300"/>
      <c r="F1024" s="300"/>
      <c r="G1024" s="300"/>
      <c r="H1024" s="300"/>
      <c r="I1024" s="300"/>
      <c r="J1024" s="300"/>
      <c r="K1024" s="300"/>
      <c r="L1024" s="300"/>
      <c r="M1024" s="300"/>
    </row>
    <row r="1025" spans="1:13" ht="16.2" thickBot="1" x14ac:dyDescent="0.35">
      <c r="A1025" s="301">
        <f>A1028</f>
        <v>0</v>
      </c>
      <c r="B1025" s="301"/>
      <c r="C1025" s="301"/>
      <c r="D1025" s="301"/>
      <c r="E1025" s="301"/>
      <c r="F1025" s="301"/>
      <c r="G1025" s="301"/>
      <c r="H1025" s="301"/>
      <c r="I1025" s="301"/>
      <c r="M1025">
        <v>31</v>
      </c>
    </row>
    <row r="1026" spans="1:13" ht="13.8" x14ac:dyDescent="0.3">
      <c r="A1026" s="16"/>
      <c r="B1026" s="302" t="s">
        <v>18</v>
      </c>
      <c r="C1026" s="303"/>
      <c r="D1026" s="304" t="s">
        <v>19</v>
      </c>
      <c r="E1026" s="302" t="s">
        <v>19</v>
      </c>
      <c r="F1026" s="303"/>
      <c r="G1026" s="303"/>
      <c r="H1026" s="303"/>
      <c r="I1026" s="303"/>
    </row>
    <row r="1027" spans="1:13" ht="51.6" thickBot="1" x14ac:dyDescent="0.3">
      <c r="A1027" s="17"/>
      <c r="B1027" s="18" t="s">
        <v>39</v>
      </c>
      <c r="C1027" s="19" t="s">
        <v>3</v>
      </c>
      <c r="D1027" s="20" t="s">
        <v>4</v>
      </c>
      <c r="E1027" s="18" t="s">
        <v>5</v>
      </c>
      <c r="F1027" s="19" t="s">
        <v>36</v>
      </c>
      <c r="G1027" s="19" t="s">
        <v>40</v>
      </c>
      <c r="H1027" s="19" t="s">
        <v>35</v>
      </c>
      <c r="I1027" s="19" t="s">
        <v>8</v>
      </c>
    </row>
    <row r="1028" spans="1:13" x14ac:dyDescent="0.25">
      <c r="A1028" s="21">
        <f>'инд. оценки 1 кл.'!B35</f>
        <v>0</v>
      </c>
      <c r="B1028" s="22">
        <f>'инд. оценки 1 кл.'!E35</f>
        <v>0</v>
      </c>
      <c r="C1028" s="23">
        <f>'инд. оценки 1 кл.'!H35</f>
        <v>0</v>
      </c>
      <c r="D1028" s="24">
        <f>'инд. оценки 1 кл.'!K35</f>
        <v>0</v>
      </c>
      <c r="E1028" s="22">
        <f>'инд. оценки 1 кл.'!N35</f>
        <v>0</v>
      </c>
      <c r="F1028" s="23">
        <f>'инд. оценки 1 кл.'!Q35</f>
        <v>0</v>
      </c>
      <c r="G1028" s="23">
        <f>'инд. оценки 1 кл.'!T35</f>
        <v>0</v>
      </c>
      <c r="H1028" s="23">
        <f>'инд. оценки 1 кл.'!W35</f>
        <v>0</v>
      </c>
      <c r="I1028" s="23">
        <f>'инд. оценки 1 кл.'!Z35</f>
        <v>0</v>
      </c>
    </row>
    <row r="1029" spans="1:13" x14ac:dyDescent="0.25">
      <c r="A1029" s="25" t="s">
        <v>46</v>
      </c>
      <c r="B1029" s="26" t="str">
        <f>'группы 1 кл.'!C33</f>
        <v xml:space="preserve"> </v>
      </c>
      <c r="C1029" s="26" t="str">
        <f>'группы 1 кл.'!D33</f>
        <v xml:space="preserve"> </v>
      </c>
      <c r="D1029" s="26" t="str">
        <f>'группы 1 кл.'!E33</f>
        <v xml:space="preserve"> </v>
      </c>
      <c r="E1029" s="26" t="str">
        <f>'группы 1 кл.'!F33</f>
        <v xml:space="preserve"> </v>
      </c>
      <c r="F1029" s="26" t="str">
        <f>'группы 1 кл.'!G33</f>
        <v xml:space="preserve"> </v>
      </c>
      <c r="G1029" s="26" t="str">
        <f>'группы 1 кл.'!H33</f>
        <v xml:space="preserve"> </v>
      </c>
      <c r="H1029" s="26" t="str">
        <f>'группы 1 кл.'!I33</f>
        <v xml:space="preserve"> </v>
      </c>
      <c r="I1029" s="26" t="str">
        <f>'группы 1 кл.'!J33</f>
        <v xml:space="preserve"> </v>
      </c>
    </row>
    <row r="1031" spans="1:13" ht="13.8" thickBot="1" x14ac:dyDescent="0.3"/>
    <row r="1032" spans="1:13" x14ac:dyDescent="0.25">
      <c r="A1032" s="287" t="s">
        <v>42</v>
      </c>
      <c r="B1032" s="288"/>
      <c r="C1032" s="288"/>
      <c r="D1032" s="289"/>
    </row>
    <row r="1033" spans="1:13" ht="13.8" thickBot="1" x14ac:dyDescent="0.3">
      <c r="A1033" s="290"/>
      <c r="B1033" s="291"/>
      <c r="C1033" s="291"/>
      <c r="D1033" s="292"/>
    </row>
    <row r="1034" spans="1:13" x14ac:dyDescent="0.25">
      <c r="A1034" s="32" t="s">
        <v>58</v>
      </c>
      <c r="B1034" s="293">
        <f>SUM(B1028:I1028)</f>
        <v>0</v>
      </c>
      <c r="C1034" s="294"/>
      <c r="D1034" s="295"/>
    </row>
    <row r="1035" spans="1:13" x14ac:dyDescent="0.25">
      <c r="A1035" s="33" t="s">
        <v>48</v>
      </c>
      <c r="B1035" s="296" t="e">
        <f>MODE(B1029:I1029)</f>
        <v>#N/A</v>
      </c>
      <c r="C1035" s="297"/>
      <c r="D1035" s="298"/>
    </row>
    <row r="1047" spans="1:4" x14ac:dyDescent="0.25">
      <c r="A1047" s="39"/>
      <c r="B1047" s="39"/>
      <c r="C1047" s="39"/>
      <c r="D1047" s="39"/>
    </row>
    <row r="1048" spans="1:4" x14ac:dyDescent="0.25">
      <c r="A1048" s="39"/>
      <c r="B1048" s="39"/>
      <c r="C1048" s="39"/>
      <c r="D1048" s="39"/>
    </row>
    <row r="1049" spans="1:4" ht="18" x14ac:dyDescent="0.25">
      <c r="A1049" s="45"/>
      <c r="B1049" s="45"/>
      <c r="C1049" s="45"/>
      <c r="D1049" s="45"/>
    </row>
    <row r="1050" spans="1:4" ht="18" x14ac:dyDescent="0.25">
      <c r="A1050" s="45"/>
      <c r="B1050" s="45"/>
      <c r="C1050" s="45"/>
      <c r="D1050" s="45"/>
    </row>
    <row r="1051" spans="1:4" x14ac:dyDescent="0.25">
      <c r="A1051" s="35"/>
      <c r="B1051" s="299"/>
      <c r="C1051" s="299"/>
      <c r="D1051" s="299"/>
    </row>
    <row r="1052" spans="1:4" x14ac:dyDescent="0.25">
      <c r="A1052" s="35"/>
      <c r="B1052" s="299"/>
      <c r="C1052" s="299"/>
      <c r="D1052" s="299"/>
    </row>
    <row r="1053" spans="1:4" x14ac:dyDescent="0.25">
      <c r="A1053" s="39"/>
      <c r="B1053" s="39"/>
      <c r="C1053" s="39"/>
      <c r="D1053" s="39"/>
    </row>
    <row r="1058" spans="1:13" ht="21" x14ac:dyDescent="0.25">
      <c r="A1058" s="300" t="s">
        <v>61</v>
      </c>
      <c r="B1058" s="300"/>
      <c r="C1058" s="300"/>
      <c r="D1058" s="300"/>
      <c r="E1058" s="300"/>
      <c r="F1058" s="300"/>
      <c r="G1058" s="300"/>
      <c r="H1058" s="300"/>
      <c r="I1058" s="300"/>
      <c r="J1058" s="300"/>
      <c r="K1058" s="300"/>
      <c r="L1058" s="300"/>
      <c r="M1058" s="300"/>
    </row>
    <row r="1059" spans="1:13" ht="16.2" thickBot="1" x14ac:dyDescent="0.35">
      <c r="A1059" s="301">
        <f>A1062</f>
        <v>0</v>
      </c>
      <c r="B1059" s="301"/>
      <c r="C1059" s="301"/>
      <c r="D1059" s="301"/>
      <c r="E1059" s="301"/>
      <c r="F1059" s="301"/>
      <c r="G1059" s="301"/>
      <c r="H1059" s="301"/>
      <c r="I1059" s="301"/>
      <c r="M1059">
        <v>32</v>
      </c>
    </row>
    <row r="1060" spans="1:13" ht="13.8" x14ac:dyDescent="0.3">
      <c r="A1060" s="16"/>
      <c r="B1060" s="302" t="s">
        <v>18</v>
      </c>
      <c r="C1060" s="303"/>
      <c r="D1060" s="304" t="s">
        <v>19</v>
      </c>
      <c r="E1060" s="302" t="s">
        <v>19</v>
      </c>
      <c r="F1060" s="303"/>
      <c r="G1060" s="303"/>
      <c r="H1060" s="303"/>
      <c r="I1060" s="303"/>
    </row>
    <row r="1061" spans="1:13" ht="51.6" thickBot="1" x14ac:dyDescent="0.3">
      <c r="A1061" s="17"/>
      <c r="B1061" s="18" t="s">
        <v>39</v>
      </c>
      <c r="C1061" s="19" t="s">
        <v>3</v>
      </c>
      <c r="D1061" s="20" t="s">
        <v>4</v>
      </c>
      <c r="E1061" s="18" t="s">
        <v>5</v>
      </c>
      <c r="F1061" s="19" t="s">
        <v>36</v>
      </c>
      <c r="G1061" s="19" t="s">
        <v>40</v>
      </c>
      <c r="H1061" s="19" t="s">
        <v>35</v>
      </c>
      <c r="I1061" s="19" t="s">
        <v>8</v>
      </c>
    </row>
    <row r="1062" spans="1:13" x14ac:dyDescent="0.25">
      <c r="A1062" s="21">
        <f>'инд. оценки 1 кл.'!B36</f>
        <v>0</v>
      </c>
      <c r="B1062" s="22">
        <f>'инд. оценки 1 кл.'!E36</f>
        <v>0</v>
      </c>
      <c r="C1062" s="23">
        <f>'инд. оценки 1 кл.'!H36</f>
        <v>0</v>
      </c>
      <c r="D1062" s="24">
        <f>'инд. оценки 1 кл.'!K36</f>
        <v>0</v>
      </c>
      <c r="E1062" s="22">
        <f>'инд. оценки 1 кл.'!N36</f>
        <v>0</v>
      </c>
      <c r="F1062" s="23">
        <f>'инд. оценки 1 кл.'!Q36</f>
        <v>0</v>
      </c>
      <c r="G1062" s="23">
        <f>'инд. оценки 1 кл.'!T36</f>
        <v>0</v>
      </c>
      <c r="H1062" s="23">
        <f>'инд. оценки 1 кл.'!W36</f>
        <v>0</v>
      </c>
      <c r="I1062" s="23">
        <f>'инд. оценки 1 кл.'!Z36</f>
        <v>0</v>
      </c>
    </row>
    <row r="1063" spans="1:13" x14ac:dyDescent="0.25">
      <c r="A1063" s="25" t="s">
        <v>46</v>
      </c>
      <c r="B1063" s="26" t="str">
        <f>'группы 1 кл.'!C34</f>
        <v xml:space="preserve"> </v>
      </c>
      <c r="C1063" s="26" t="str">
        <f>'группы 1 кл.'!D34</f>
        <v xml:space="preserve"> </v>
      </c>
      <c r="D1063" s="26" t="str">
        <f>'группы 1 кл.'!E34</f>
        <v xml:space="preserve"> </v>
      </c>
      <c r="E1063" s="26" t="str">
        <f>'группы 1 кл.'!F34</f>
        <v xml:space="preserve"> </v>
      </c>
      <c r="F1063" s="26" t="str">
        <f>'группы 1 кл.'!G34</f>
        <v xml:space="preserve"> </v>
      </c>
      <c r="G1063" s="26" t="str">
        <f>'группы 1 кл.'!H34</f>
        <v xml:space="preserve"> </v>
      </c>
      <c r="H1063" s="26" t="str">
        <f>'группы 1 кл.'!I34</f>
        <v xml:space="preserve"> </v>
      </c>
      <c r="I1063" s="26" t="str">
        <f>'группы 1 кл.'!J34</f>
        <v xml:space="preserve"> </v>
      </c>
    </row>
    <row r="1065" spans="1:13" ht="13.8" thickBot="1" x14ac:dyDescent="0.3"/>
    <row r="1066" spans="1:13" x14ac:dyDescent="0.25">
      <c r="A1066" s="287" t="s">
        <v>42</v>
      </c>
      <c r="B1066" s="288"/>
      <c r="C1066" s="288"/>
      <c r="D1066" s="289"/>
    </row>
    <row r="1067" spans="1:13" ht="13.8" thickBot="1" x14ac:dyDescent="0.3">
      <c r="A1067" s="290"/>
      <c r="B1067" s="291"/>
      <c r="C1067" s="291"/>
      <c r="D1067" s="292"/>
    </row>
    <row r="1068" spans="1:13" x14ac:dyDescent="0.25">
      <c r="A1068" s="32" t="s">
        <v>58</v>
      </c>
      <c r="B1068" s="293">
        <f>SUM(B1062:I1062)</f>
        <v>0</v>
      </c>
      <c r="C1068" s="294"/>
      <c r="D1068" s="295"/>
    </row>
    <row r="1069" spans="1:13" x14ac:dyDescent="0.25">
      <c r="A1069" s="33" t="s">
        <v>48</v>
      </c>
      <c r="B1069" s="296" t="e">
        <f>MODE(B1063:I1063)</f>
        <v>#N/A</v>
      </c>
      <c r="C1069" s="297"/>
      <c r="D1069" s="298"/>
    </row>
    <row r="1081" spans="1:4" x14ac:dyDescent="0.25">
      <c r="A1081" s="39"/>
      <c r="B1081" s="39"/>
      <c r="C1081" s="39"/>
      <c r="D1081" s="39"/>
    </row>
    <row r="1082" spans="1:4" x14ac:dyDescent="0.25">
      <c r="A1082" s="39"/>
      <c r="B1082" s="39"/>
      <c r="C1082" s="39"/>
      <c r="D1082" s="39"/>
    </row>
    <row r="1083" spans="1:4" ht="18" x14ac:dyDescent="0.25">
      <c r="A1083" s="45"/>
      <c r="B1083" s="45"/>
      <c r="C1083" s="45"/>
      <c r="D1083" s="45"/>
    </row>
    <row r="1084" spans="1:4" ht="18" x14ac:dyDescent="0.25">
      <c r="A1084" s="45"/>
      <c r="B1084" s="45"/>
      <c r="C1084" s="45"/>
      <c r="D1084" s="45"/>
    </row>
    <row r="1085" spans="1:4" x14ac:dyDescent="0.25">
      <c r="A1085" s="35"/>
      <c r="B1085" s="299"/>
      <c r="C1085" s="299"/>
      <c r="D1085" s="299"/>
    </row>
    <row r="1086" spans="1:4" x14ac:dyDescent="0.25">
      <c r="A1086" s="35"/>
      <c r="B1086" s="299"/>
      <c r="C1086" s="299"/>
      <c r="D1086" s="299"/>
    </row>
    <row r="1087" spans="1:4" x14ac:dyDescent="0.25">
      <c r="A1087" s="39"/>
      <c r="B1087" s="39"/>
      <c r="C1087" s="39"/>
      <c r="D1087" s="39"/>
    </row>
    <row r="1092" spans="1:13" ht="21" x14ac:dyDescent="0.25">
      <c r="A1092" s="300" t="s">
        <v>61</v>
      </c>
      <c r="B1092" s="300"/>
      <c r="C1092" s="300"/>
      <c r="D1092" s="300"/>
      <c r="E1092" s="300"/>
      <c r="F1092" s="300"/>
      <c r="G1092" s="300"/>
      <c r="H1092" s="300"/>
      <c r="I1092" s="300"/>
      <c r="J1092" s="300"/>
      <c r="K1092" s="300"/>
      <c r="L1092" s="300"/>
      <c r="M1092" s="300"/>
    </row>
    <row r="1093" spans="1:13" ht="16.2" thickBot="1" x14ac:dyDescent="0.35">
      <c r="A1093" s="301">
        <f>A1096</f>
        <v>0</v>
      </c>
      <c r="B1093" s="301"/>
      <c r="C1093" s="301"/>
      <c r="D1093" s="301"/>
      <c r="E1093" s="301"/>
      <c r="F1093" s="301"/>
      <c r="G1093" s="301"/>
      <c r="H1093" s="301"/>
      <c r="I1093" s="301"/>
      <c r="M1093">
        <v>33</v>
      </c>
    </row>
    <row r="1094" spans="1:13" ht="13.8" x14ac:dyDescent="0.3">
      <c r="A1094" s="16"/>
      <c r="B1094" s="302" t="s">
        <v>18</v>
      </c>
      <c r="C1094" s="303"/>
      <c r="D1094" s="304" t="s">
        <v>19</v>
      </c>
      <c r="E1094" s="302" t="s">
        <v>19</v>
      </c>
      <c r="F1094" s="303"/>
      <c r="G1094" s="303"/>
      <c r="H1094" s="303"/>
      <c r="I1094" s="303"/>
    </row>
    <row r="1095" spans="1:13" ht="51.6" thickBot="1" x14ac:dyDescent="0.3">
      <c r="A1095" s="17"/>
      <c r="B1095" s="18" t="s">
        <v>39</v>
      </c>
      <c r="C1095" s="19" t="s">
        <v>3</v>
      </c>
      <c r="D1095" s="20" t="s">
        <v>4</v>
      </c>
      <c r="E1095" s="18" t="s">
        <v>5</v>
      </c>
      <c r="F1095" s="19" t="s">
        <v>36</v>
      </c>
      <c r="G1095" s="19" t="s">
        <v>40</v>
      </c>
      <c r="H1095" s="19" t="s">
        <v>35</v>
      </c>
      <c r="I1095" s="19" t="s">
        <v>8</v>
      </c>
    </row>
    <row r="1096" spans="1:13" x14ac:dyDescent="0.25">
      <c r="A1096" s="21">
        <f>'инд. оценки 1 кл.'!B37</f>
        <v>0</v>
      </c>
      <c r="B1096" s="22">
        <f>'инд. оценки 1 кл.'!E37</f>
        <v>0</v>
      </c>
      <c r="C1096" s="23">
        <f>'инд. оценки 1 кл.'!H37</f>
        <v>0</v>
      </c>
      <c r="D1096" s="24">
        <f>'инд. оценки 1 кл.'!K37</f>
        <v>0</v>
      </c>
      <c r="E1096" s="22">
        <f>'инд. оценки 1 кл.'!N37</f>
        <v>0</v>
      </c>
      <c r="F1096" s="23">
        <f>'инд. оценки 1 кл.'!Q37</f>
        <v>0</v>
      </c>
      <c r="G1096" s="23">
        <f>'инд. оценки 1 кл.'!T37</f>
        <v>0</v>
      </c>
      <c r="H1096" s="23">
        <f>'инд. оценки 1 кл.'!W37</f>
        <v>0</v>
      </c>
      <c r="I1096" s="23">
        <f>'инд. оценки 1 кл.'!Z37</f>
        <v>0</v>
      </c>
    </row>
    <row r="1097" spans="1:13" x14ac:dyDescent="0.25">
      <c r="A1097" s="25" t="s">
        <v>46</v>
      </c>
      <c r="B1097" s="26" t="str">
        <f>'группы 1 кл.'!C35</f>
        <v xml:space="preserve"> </v>
      </c>
      <c r="C1097" s="26" t="str">
        <f>'группы 1 кл.'!D35</f>
        <v xml:space="preserve"> </v>
      </c>
      <c r="D1097" s="26" t="str">
        <f>'группы 1 кл.'!E35</f>
        <v xml:space="preserve"> </v>
      </c>
      <c r="E1097" s="26" t="str">
        <f>'группы 1 кл.'!F35</f>
        <v xml:space="preserve"> </v>
      </c>
      <c r="F1097" s="26" t="str">
        <f>'группы 1 кл.'!G35</f>
        <v xml:space="preserve"> </v>
      </c>
      <c r="G1097" s="26" t="str">
        <f>'группы 1 кл.'!H35</f>
        <v xml:space="preserve"> </v>
      </c>
      <c r="H1097" s="26" t="str">
        <f>'группы 1 кл.'!I35</f>
        <v xml:space="preserve"> </v>
      </c>
      <c r="I1097" s="26" t="str">
        <f>'группы 1 кл.'!J35</f>
        <v xml:space="preserve"> </v>
      </c>
    </row>
    <row r="1099" spans="1:13" ht="13.8" thickBot="1" x14ac:dyDescent="0.3"/>
    <row r="1100" spans="1:13" x14ac:dyDescent="0.25">
      <c r="A1100" s="287" t="s">
        <v>42</v>
      </c>
      <c r="B1100" s="288"/>
      <c r="C1100" s="288"/>
      <c r="D1100" s="289"/>
    </row>
    <row r="1101" spans="1:13" ht="13.8" thickBot="1" x14ac:dyDescent="0.3">
      <c r="A1101" s="290"/>
      <c r="B1101" s="291"/>
      <c r="C1101" s="291"/>
      <c r="D1101" s="292"/>
    </row>
    <row r="1102" spans="1:13" x14ac:dyDescent="0.25">
      <c r="A1102" s="32" t="s">
        <v>58</v>
      </c>
      <c r="B1102" s="293">
        <f>SUM(B1096:I1096)</f>
        <v>0</v>
      </c>
      <c r="C1102" s="294"/>
      <c r="D1102" s="295"/>
    </row>
    <row r="1103" spans="1:13" x14ac:dyDescent="0.25">
      <c r="A1103" s="33" t="s">
        <v>48</v>
      </c>
      <c r="B1103" s="296" t="e">
        <f>MODE(B1097:I1097)</f>
        <v>#N/A</v>
      </c>
      <c r="C1103" s="297"/>
      <c r="D1103" s="298"/>
    </row>
    <row r="1115" spans="1:4" x14ac:dyDescent="0.25">
      <c r="A1115" s="39"/>
      <c r="B1115" s="39"/>
      <c r="C1115" s="39"/>
      <c r="D1115" s="39"/>
    </row>
    <row r="1116" spans="1:4" x14ac:dyDescent="0.25">
      <c r="A1116" s="39"/>
      <c r="B1116" s="39"/>
      <c r="C1116" s="39"/>
      <c r="D1116" s="39"/>
    </row>
    <row r="1117" spans="1:4" ht="18" x14ac:dyDescent="0.25">
      <c r="A1117" s="45"/>
      <c r="B1117" s="45"/>
      <c r="C1117" s="45"/>
      <c r="D1117" s="45"/>
    </row>
    <row r="1118" spans="1:4" ht="18" x14ac:dyDescent="0.25">
      <c r="A1118" s="45"/>
      <c r="B1118" s="45"/>
      <c r="C1118" s="45"/>
      <c r="D1118" s="45"/>
    </row>
    <row r="1119" spans="1:4" x14ac:dyDescent="0.25">
      <c r="A1119" s="35"/>
      <c r="B1119" s="299"/>
      <c r="C1119" s="299"/>
      <c r="D1119" s="299"/>
    </row>
    <row r="1120" spans="1:4" x14ac:dyDescent="0.25">
      <c r="A1120" s="35"/>
      <c r="B1120" s="299"/>
      <c r="C1120" s="299"/>
      <c r="D1120" s="299"/>
    </row>
    <row r="1121" spans="1:13" x14ac:dyDescent="0.25">
      <c r="A1121" s="39"/>
      <c r="B1121" s="39"/>
      <c r="C1121" s="39"/>
      <c r="D1121" s="39"/>
    </row>
    <row r="1126" spans="1:13" ht="21" x14ac:dyDescent="0.25">
      <c r="A1126" s="300" t="s">
        <v>61</v>
      </c>
      <c r="B1126" s="300"/>
      <c r="C1126" s="300"/>
      <c r="D1126" s="300"/>
      <c r="E1126" s="300"/>
      <c r="F1126" s="300"/>
      <c r="G1126" s="300"/>
      <c r="H1126" s="300"/>
      <c r="I1126" s="300"/>
      <c r="J1126" s="300"/>
      <c r="K1126" s="300"/>
      <c r="L1126" s="300"/>
      <c r="M1126" s="300"/>
    </row>
    <row r="1127" spans="1:13" ht="16.2" thickBot="1" x14ac:dyDescent="0.35">
      <c r="A1127" s="301">
        <f>A1130</f>
        <v>0</v>
      </c>
      <c r="B1127" s="301"/>
      <c r="C1127" s="301"/>
      <c r="D1127" s="301"/>
      <c r="E1127" s="301"/>
      <c r="F1127" s="301"/>
      <c r="G1127" s="301"/>
      <c r="H1127" s="301"/>
      <c r="I1127" s="301"/>
      <c r="M1127">
        <v>34</v>
      </c>
    </row>
    <row r="1128" spans="1:13" ht="13.8" x14ac:dyDescent="0.3">
      <c r="A1128" s="16"/>
      <c r="B1128" s="302" t="s">
        <v>18</v>
      </c>
      <c r="C1128" s="303"/>
      <c r="D1128" s="304" t="s">
        <v>19</v>
      </c>
      <c r="E1128" s="302" t="s">
        <v>19</v>
      </c>
      <c r="F1128" s="303"/>
      <c r="G1128" s="303"/>
      <c r="H1128" s="303"/>
      <c r="I1128" s="303"/>
    </row>
    <row r="1129" spans="1:13" ht="51.6" thickBot="1" x14ac:dyDescent="0.3">
      <c r="A1129" s="17"/>
      <c r="B1129" s="18" t="s">
        <v>39</v>
      </c>
      <c r="C1129" s="19" t="s">
        <v>3</v>
      </c>
      <c r="D1129" s="20" t="s">
        <v>4</v>
      </c>
      <c r="E1129" s="18" t="s">
        <v>5</v>
      </c>
      <c r="F1129" s="19" t="s">
        <v>36</v>
      </c>
      <c r="G1129" s="19" t="s">
        <v>40</v>
      </c>
      <c r="H1129" s="19" t="s">
        <v>35</v>
      </c>
      <c r="I1129" s="19" t="s">
        <v>8</v>
      </c>
    </row>
    <row r="1130" spans="1:13" x14ac:dyDescent="0.25">
      <c r="A1130" s="21">
        <f>'инд. оценки 1 кл.'!B38</f>
        <v>0</v>
      </c>
      <c r="B1130" s="22">
        <f>'инд. оценки 1 кл.'!E38</f>
        <v>0</v>
      </c>
      <c r="C1130" s="23">
        <f>'инд. оценки 1 кл.'!H38</f>
        <v>0</v>
      </c>
      <c r="D1130" s="24">
        <f>'инд. оценки 1 кл.'!K38</f>
        <v>0</v>
      </c>
      <c r="E1130" s="22">
        <f>'инд. оценки 1 кл.'!N38</f>
        <v>0</v>
      </c>
      <c r="F1130" s="23">
        <f>'инд. оценки 1 кл.'!Q38</f>
        <v>0</v>
      </c>
      <c r="G1130" s="23">
        <f>'инд. оценки 1 кл.'!T38</f>
        <v>0</v>
      </c>
      <c r="H1130" s="23">
        <f>'инд. оценки 1 кл.'!W38</f>
        <v>0</v>
      </c>
      <c r="I1130" s="23">
        <f>'инд. оценки 1 кл.'!Z38</f>
        <v>0</v>
      </c>
    </row>
    <row r="1131" spans="1:13" x14ac:dyDescent="0.25">
      <c r="A1131" s="25" t="s">
        <v>46</v>
      </c>
      <c r="B1131" s="26" t="str">
        <f>'группы 1 кл.'!C36</f>
        <v xml:space="preserve"> </v>
      </c>
      <c r="C1131" s="26" t="str">
        <f>'группы 1 кл.'!D36</f>
        <v xml:space="preserve"> </v>
      </c>
      <c r="D1131" s="26" t="str">
        <f>'группы 1 кл.'!E36</f>
        <v xml:space="preserve"> </v>
      </c>
      <c r="E1131" s="26" t="str">
        <f>'группы 1 кл.'!F36</f>
        <v xml:space="preserve"> </v>
      </c>
      <c r="F1131" s="26" t="str">
        <f>'группы 1 кл.'!G36</f>
        <v xml:space="preserve"> </v>
      </c>
      <c r="G1131" s="26" t="str">
        <f>'группы 1 кл.'!H36</f>
        <v xml:space="preserve"> </v>
      </c>
      <c r="H1131" s="26" t="str">
        <f>'группы 1 кл.'!I36</f>
        <v xml:space="preserve"> </v>
      </c>
      <c r="I1131" s="26" t="str">
        <f>'группы 1 кл.'!J36</f>
        <v xml:space="preserve"> </v>
      </c>
    </row>
    <row r="1133" spans="1:13" ht="13.8" thickBot="1" x14ac:dyDescent="0.3"/>
    <row r="1134" spans="1:13" x14ac:dyDescent="0.25">
      <c r="A1134" s="287" t="s">
        <v>42</v>
      </c>
      <c r="B1134" s="288"/>
      <c r="C1134" s="288"/>
      <c r="D1134" s="289"/>
    </row>
    <row r="1135" spans="1:13" ht="13.8" thickBot="1" x14ac:dyDescent="0.3">
      <c r="A1135" s="290"/>
      <c r="B1135" s="291"/>
      <c r="C1135" s="291"/>
      <c r="D1135" s="292"/>
    </row>
    <row r="1136" spans="1:13" x14ac:dyDescent="0.25">
      <c r="A1136" s="32" t="s">
        <v>58</v>
      </c>
      <c r="B1136" s="293">
        <f>SUM(B1130:I1130)</f>
        <v>0</v>
      </c>
      <c r="C1136" s="294"/>
      <c r="D1136" s="295"/>
    </row>
    <row r="1137" spans="1:4" x14ac:dyDescent="0.25">
      <c r="A1137" s="33" t="s">
        <v>48</v>
      </c>
      <c r="B1137" s="296" t="e">
        <f>MODE(B1131:I1131)</f>
        <v>#N/A</v>
      </c>
      <c r="C1137" s="297"/>
      <c r="D1137" s="298"/>
    </row>
    <row r="1149" spans="1:4" x14ac:dyDescent="0.25">
      <c r="A1149" s="39"/>
      <c r="B1149" s="39"/>
      <c r="C1149" s="39"/>
      <c r="D1149" s="39"/>
    </row>
    <row r="1150" spans="1:4" x14ac:dyDescent="0.25">
      <c r="A1150" s="39"/>
      <c r="B1150" s="39"/>
      <c r="C1150" s="39"/>
      <c r="D1150" s="39"/>
    </row>
    <row r="1151" spans="1:4" ht="18" x14ac:dyDescent="0.25">
      <c r="A1151" s="45"/>
      <c r="B1151" s="45"/>
      <c r="C1151" s="45"/>
      <c r="D1151" s="45"/>
    </row>
    <row r="1152" spans="1:4" ht="18" x14ac:dyDescent="0.25">
      <c r="A1152" s="45"/>
      <c r="B1152" s="45"/>
      <c r="C1152" s="45"/>
      <c r="D1152" s="45"/>
    </row>
    <row r="1153" spans="1:13" x14ac:dyDescent="0.25">
      <c r="A1153" s="35"/>
      <c r="B1153" s="299"/>
      <c r="C1153" s="299"/>
      <c r="D1153" s="299"/>
    </row>
    <row r="1154" spans="1:13" x14ac:dyDescent="0.25">
      <c r="A1154" s="35"/>
      <c r="B1154" s="299"/>
      <c r="C1154" s="299"/>
      <c r="D1154" s="299"/>
    </row>
    <row r="1155" spans="1:13" x14ac:dyDescent="0.25">
      <c r="A1155" s="39"/>
      <c r="B1155" s="39"/>
      <c r="C1155" s="39"/>
      <c r="D1155" s="39"/>
    </row>
    <row r="1160" spans="1:13" ht="21" x14ac:dyDescent="0.25">
      <c r="A1160" s="300" t="s">
        <v>61</v>
      </c>
      <c r="B1160" s="300"/>
      <c r="C1160" s="300"/>
      <c r="D1160" s="300"/>
      <c r="E1160" s="300"/>
      <c r="F1160" s="300"/>
      <c r="G1160" s="300"/>
      <c r="H1160" s="300"/>
      <c r="I1160" s="300"/>
      <c r="J1160" s="300"/>
      <c r="K1160" s="300"/>
      <c r="L1160" s="300"/>
      <c r="M1160" s="300"/>
    </row>
    <row r="1161" spans="1:13" ht="16.2" thickBot="1" x14ac:dyDescent="0.35">
      <c r="A1161" s="301">
        <f>A1164</f>
        <v>0</v>
      </c>
      <c r="B1161" s="301"/>
      <c r="C1161" s="301"/>
      <c r="D1161" s="301"/>
      <c r="E1161" s="301"/>
      <c r="F1161" s="301"/>
      <c r="G1161" s="301"/>
      <c r="H1161" s="301"/>
      <c r="I1161" s="301"/>
      <c r="M1161">
        <v>35</v>
      </c>
    </row>
    <row r="1162" spans="1:13" ht="13.8" x14ac:dyDescent="0.3">
      <c r="A1162" s="16"/>
      <c r="B1162" s="302" t="s">
        <v>18</v>
      </c>
      <c r="C1162" s="303"/>
      <c r="D1162" s="304" t="s">
        <v>19</v>
      </c>
      <c r="E1162" s="302" t="s">
        <v>19</v>
      </c>
      <c r="F1162" s="303"/>
      <c r="G1162" s="303"/>
      <c r="H1162" s="303"/>
      <c r="I1162" s="303"/>
    </row>
    <row r="1163" spans="1:13" ht="51.6" thickBot="1" x14ac:dyDescent="0.3">
      <c r="A1163" s="17"/>
      <c r="B1163" s="18" t="s">
        <v>39</v>
      </c>
      <c r="C1163" s="19" t="s">
        <v>3</v>
      </c>
      <c r="D1163" s="20" t="s">
        <v>4</v>
      </c>
      <c r="E1163" s="18" t="s">
        <v>5</v>
      </c>
      <c r="F1163" s="19" t="s">
        <v>36</v>
      </c>
      <c r="G1163" s="19" t="s">
        <v>40</v>
      </c>
      <c r="H1163" s="19" t="s">
        <v>35</v>
      </c>
      <c r="I1163" s="19" t="s">
        <v>8</v>
      </c>
    </row>
    <row r="1164" spans="1:13" x14ac:dyDescent="0.25">
      <c r="A1164" s="21">
        <f>'инд. оценки 1 кл.'!B39</f>
        <v>0</v>
      </c>
      <c r="B1164" s="22">
        <f>'инд. оценки 1 кл.'!E39</f>
        <v>0</v>
      </c>
      <c r="C1164" s="23">
        <f>'инд. оценки 1 кл.'!H39</f>
        <v>0</v>
      </c>
      <c r="D1164" s="24">
        <f>'инд. оценки 1 кл.'!K39</f>
        <v>0</v>
      </c>
      <c r="E1164" s="22">
        <f>'инд. оценки 1 кл.'!N39</f>
        <v>0</v>
      </c>
      <c r="F1164" s="23">
        <f>'инд. оценки 1 кл.'!Q39</f>
        <v>0</v>
      </c>
      <c r="G1164" s="23">
        <f>'инд. оценки 1 кл.'!T39</f>
        <v>0</v>
      </c>
      <c r="H1164" s="23">
        <f>'инд. оценки 1 кл.'!W39</f>
        <v>0</v>
      </c>
      <c r="I1164" s="23">
        <f>'инд. оценки 1 кл.'!Z39</f>
        <v>0</v>
      </c>
    </row>
    <row r="1165" spans="1:13" x14ac:dyDescent="0.25">
      <c r="A1165" s="25" t="s">
        <v>46</v>
      </c>
      <c r="B1165" s="26" t="str">
        <f>'группы 1 кл.'!C37</f>
        <v xml:space="preserve"> </v>
      </c>
      <c r="C1165" s="26" t="str">
        <f>'группы 1 кл.'!D37</f>
        <v xml:space="preserve"> </v>
      </c>
      <c r="D1165" s="26" t="str">
        <f>'группы 1 кл.'!E37</f>
        <v xml:space="preserve"> </v>
      </c>
      <c r="E1165" s="26" t="str">
        <f>'группы 1 кл.'!F37</f>
        <v xml:space="preserve"> </v>
      </c>
      <c r="F1165" s="26" t="str">
        <f>'группы 1 кл.'!G37</f>
        <v xml:space="preserve"> </v>
      </c>
      <c r="G1165" s="26" t="str">
        <f>'группы 1 кл.'!H37</f>
        <v xml:space="preserve"> </v>
      </c>
      <c r="H1165" s="26" t="str">
        <f>'группы 1 кл.'!I37</f>
        <v xml:space="preserve"> </v>
      </c>
      <c r="I1165" s="26" t="str">
        <f>'группы 1 кл.'!J37</f>
        <v xml:space="preserve"> </v>
      </c>
    </row>
    <row r="1167" spans="1:13" ht="13.8" thickBot="1" x14ac:dyDescent="0.3"/>
    <row r="1168" spans="1:13" x14ac:dyDescent="0.25">
      <c r="A1168" s="287" t="s">
        <v>42</v>
      </c>
      <c r="B1168" s="288"/>
      <c r="C1168" s="288"/>
      <c r="D1168" s="289"/>
    </row>
    <row r="1169" spans="1:4" ht="13.8" thickBot="1" x14ac:dyDescent="0.3">
      <c r="A1169" s="290"/>
      <c r="B1169" s="291"/>
      <c r="C1169" s="291"/>
      <c r="D1169" s="292"/>
    </row>
    <row r="1170" spans="1:4" x14ac:dyDescent="0.25">
      <c r="A1170" s="32" t="s">
        <v>58</v>
      </c>
      <c r="B1170" s="293">
        <f>SUM(B1164:I1164)</f>
        <v>0</v>
      </c>
      <c r="C1170" s="294"/>
      <c r="D1170" s="295"/>
    </row>
    <row r="1171" spans="1:4" x14ac:dyDescent="0.25">
      <c r="A1171" s="33" t="s">
        <v>48</v>
      </c>
      <c r="B1171" s="296" t="e">
        <f>MODE(B1165:I1165)</f>
        <v>#N/A</v>
      </c>
      <c r="C1171" s="297"/>
      <c r="D1171" s="298"/>
    </row>
    <row r="1183" spans="1:4" x14ac:dyDescent="0.25">
      <c r="A1183" s="39"/>
      <c r="B1183" s="39"/>
      <c r="C1183" s="39"/>
      <c r="D1183" s="39"/>
    </row>
    <row r="1184" spans="1:4" x14ac:dyDescent="0.25">
      <c r="A1184" s="39"/>
      <c r="B1184" s="39"/>
      <c r="C1184" s="39"/>
      <c r="D1184" s="39"/>
    </row>
    <row r="1185" spans="1:4" ht="18" x14ac:dyDescent="0.25">
      <c r="A1185" s="45"/>
      <c r="B1185" s="45"/>
      <c r="C1185" s="45"/>
      <c r="D1185" s="45"/>
    </row>
    <row r="1186" spans="1:4" ht="18" x14ac:dyDescent="0.25">
      <c r="A1186" s="45"/>
      <c r="B1186" s="45"/>
      <c r="C1186" s="45"/>
      <c r="D1186" s="45"/>
    </row>
    <row r="1187" spans="1:4" x14ac:dyDescent="0.25">
      <c r="A1187" s="35"/>
      <c r="B1187" s="299"/>
      <c r="C1187" s="299"/>
      <c r="D1187" s="299"/>
    </row>
    <row r="1188" spans="1:4" x14ac:dyDescent="0.25">
      <c r="A1188" s="35"/>
      <c r="B1188" s="299"/>
      <c r="C1188" s="299"/>
      <c r="D1188" s="299"/>
    </row>
    <row r="1189" spans="1:4" x14ac:dyDescent="0.25">
      <c r="A1189" s="39"/>
      <c r="B1189" s="39"/>
      <c r="C1189" s="39"/>
      <c r="D1189" s="39"/>
    </row>
  </sheetData>
  <sheetProtection password="CF36" sheet="1"/>
  <mergeCells count="315">
    <mergeCell ref="B1136:D1136"/>
    <mergeCell ref="B1137:D1137"/>
    <mergeCell ref="B1153:D1153"/>
    <mergeCell ref="B1154:D1154"/>
    <mergeCell ref="A1160:M1160"/>
    <mergeCell ref="B1187:D1187"/>
    <mergeCell ref="B1188:D1188"/>
    <mergeCell ref="A1161:I1161"/>
    <mergeCell ref="B1162:D1162"/>
    <mergeCell ref="E1162:I1162"/>
    <mergeCell ref="A1168:D1169"/>
    <mergeCell ref="B1170:D1170"/>
    <mergeCell ref="B1171:D1171"/>
    <mergeCell ref="B1102:D1102"/>
    <mergeCell ref="B1103:D1103"/>
    <mergeCell ref="B1119:D1119"/>
    <mergeCell ref="B1120:D1120"/>
    <mergeCell ref="A1126:M1126"/>
    <mergeCell ref="A1127:I1127"/>
    <mergeCell ref="B1128:D1128"/>
    <mergeCell ref="E1128:I1128"/>
    <mergeCell ref="A1134:D1135"/>
    <mergeCell ref="B1068:D1068"/>
    <mergeCell ref="B1069:D1069"/>
    <mergeCell ref="B1085:D1085"/>
    <mergeCell ref="B1086:D1086"/>
    <mergeCell ref="A1092:M1092"/>
    <mergeCell ref="A1093:I1093"/>
    <mergeCell ref="B1094:D1094"/>
    <mergeCell ref="E1094:I1094"/>
    <mergeCell ref="A1100:D1101"/>
    <mergeCell ref="B1034:D1034"/>
    <mergeCell ref="B1035:D1035"/>
    <mergeCell ref="B1051:D1051"/>
    <mergeCell ref="B1052:D1052"/>
    <mergeCell ref="A1058:M1058"/>
    <mergeCell ref="A1059:I1059"/>
    <mergeCell ref="B1060:D1060"/>
    <mergeCell ref="E1060:I1060"/>
    <mergeCell ref="A1066:D1067"/>
    <mergeCell ref="A964:D965"/>
    <mergeCell ref="B966:D966"/>
    <mergeCell ref="B967:D967"/>
    <mergeCell ref="B983:D983"/>
    <mergeCell ref="A1024:M1024"/>
    <mergeCell ref="A1025:I1025"/>
    <mergeCell ref="B1026:D1026"/>
    <mergeCell ref="E1026:I1026"/>
    <mergeCell ref="A1032:D1033"/>
    <mergeCell ref="B1017:D1017"/>
    <mergeCell ref="B1018:D1018"/>
    <mergeCell ref="A991:I991"/>
    <mergeCell ref="B992:D992"/>
    <mergeCell ref="E992:I992"/>
    <mergeCell ref="A998:D999"/>
    <mergeCell ref="B1000:D1000"/>
    <mergeCell ref="B1001:D1001"/>
    <mergeCell ref="B984:D984"/>
    <mergeCell ref="A990:M990"/>
    <mergeCell ref="B958:D958"/>
    <mergeCell ref="E958:I958"/>
    <mergeCell ref="A923:I923"/>
    <mergeCell ref="B924:D924"/>
    <mergeCell ref="E924:I924"/>
    <mergeCell ref="A930:D931"/>
    <mergeCell ref="B932:D932"/>
    <mergeCell ref="B933:D933"/>
    <mergeCell ref="B949:D949"/>
    <mergeCell ref="B950:D950"/>
    <mergeCell ref="B899:D899"/>
    <mergeCell ref="B915:D915"/>
    <mergeCell ref="A956:M956"/>
    <mergeCell ref="A957:I957"/>
    <mergeCell ref="B916:D916"/>
    <mergeCell ref="A922:M922"/>
    <mergeCell ref="E890:I890"/>
    <mergeCell ref="A896:D897"/>
    <mergeCell ref="B898:D898"/>
    <mergeCell ref="B865:D865"/>
    <mergeCell ref="B890:D890"/>
    <mergeCell ref="A828:D829"/>
    <mergeCell ref="B830:D830"/>
    <mergeCell ref="B831:D831"/>
    <mergeCell ref="B847:D847"/>
    <mergeCell ref="B848:D848"/>
    <mergeCell ref="A854:M854"/>
    <mergeCell ref="A855:I855"/>
    <mergeCell ref="B881:D881"/>
    <mergeCell ref="B882:D882"/>
    <mergeCell ref="A888:M888"/>
    <mergeCell ref="A889:I889"/>
    <mergeCell ref="A862:D863"/>
    <mergeCell ref="E788:I788"/>
    <mergeCell ref="A794:D795"/>
    <mergeCell ref="B796:D796"/>
    <mergeCell ref="B864:D864"/>
    <mergeCell ref="B797:D797"/>
    <mergeCell ref="B813:D813"/>
    <mergeCell ref="B814:D814"/>
    <mergeCell ref="A820:M820"/>
    <mergeCell ref="A821:I821"/>
    <mergeCell ref="B780:D780"/>
    <mergeCell ref="A786:M786"/>
    <mergeCell ref="B856:D856"/>
    <mergeCell ref="E856:I856"/>
    <mergeCell ref="B763:D763"/>
    <mergeCell ref="E754:I754"/>
    <mergeCell ref="A752:M752"/>
    <mergeCell ref="A753:I753"/>
    <mergeCell ref="A718:M718"/>
    <mergeCell ref="B779:D779"/>
    <mergeCell ref="B728:D728"/>
    <mergeCell ref="B729:D729"/>
    <mergeCell ref="B754:D754"/>
    <mergeCell ref="A760:D761"/>
    <mergeCell ref="B762:D762"/>
    <mergeCell ref="B745:D745"/>
    <mergeCell ref="B746:D746"/>
    <mergeCell ref="A719:I719"/>
    <mergeCell ref="B720:D720"/>
    <mergeCell ref="E720:I720"/>
    <mergeCell ref="B822:D822"/>
    <mergeCell ref="E822:I822"/>
    <mergeCell ref="A787:I787"/>
    <mergeCell ref="B788:D788"/>
    <mergeCell ref="B695:D695"/>
    <mergeCell ref="B711:D711"/>
    <mergeCell ref="B712:D712"/>
    <mergeCell ref="B677:D677"/>
    <mergeCell ref="B678:D678"/>
    <mergeCell ref="A726:D727"/>
    <mergeCell ref="B686:D686"/>
    <mergeCell ref="E686:I686"/>
    <mergeCell ref="A692:D693"/>
    <mergeCell ref="B694:D694"/>
    <mergeCell ref="A684:M684"/>
    <mergeCell ref="A685:I685"/>
    <mergeCell ref="B644:D644"/>
    <mergeCell ref="A650:M650"/>
    <mergeCell ref="A651:I651"/>
    <mergeCell ref="B652:D652"/>
    <mergeCell ref="E652:I652"/>
    <mergeCell ref="A658:D659"/>
    <mergeCell ref="B660:D660"/>
    <mergeCell ref="B661:D661"/>
    <mergeCell ref="B627:D627"/>
    <mergeCell ref="E618:I618"/>
    <mergeCell ref="A616:M616"/>
    <mergeCell ref="A617:I617"/>
    <mergeCell ref="A582:M582"/>
    <mergeCell ref="B643:D643"/>
    <mergeCell ref="B592:D592"/>
    <mergeCell ref="B593:D593"/>
    <mergeCell ref="B618:D618"/>
    <mergeCell ref="A624:D625"/>
    <mergeCell ref="B626:D626"/>
    <mergeCell ref="B609:D609"/>
    <mergeCell ref="B610:D610"/>
    <mergeCell ref="A583:I583"/>
    <mergeCell ref="B584:D584"/>
    <mergeCell ref="E584:I584"/>
    <mergeCell ref="B559:D559"/>
    <mergeCell ref="B575:D575"/>
    <mergeCell ref="B576:D576"/>
    <mergeCell ref="B541:D541"/>
    <mergeCell ref="B542:D542"/>
    <mergeCell ref="A590:D591"/>
    <mergeCell ref="B550:D550"/>
    <mergeCell ref="E550:I550"/>
    <mergeCell ref="A556:D557"/>
    <mergeCell ref="B558:D558"/>
    <mergeCell ref="A548:M548"/>
    <mergeCell ref="A549:I549"/>
    <mergeCell ref="B508:D508"/>
    <mergeCell ref="A514:M514"/>
    <mergeCell ref="A515:I515"/>
    <mergeCell ref="B516:D516"/>
    <mergeCell ref="E516:I516"/>
    <mergeCell ref="A522:D523"/>
    <mergeCell ref="B524:D524"/>
    <mergeCell ref="B525:D525"/>
    <mergeCell ref="A454:D455"/>
    <mergeCell ref="B414:D414"/>
    <mergeCell ref="E414:I414"/>
    <mergeCell ref="B491:D491"/>
    <mergeCell ref="B507:D507"/>
    <mergeCell ref="B456:D456"/>
    <mergeCell ref="B457:D457"/>
    <mergeCell ref="B482:D482"/>
    <mergeCell ref="A420:D421"/>
    <mergeCell ref="B422:D422"/>
    <mergeCell ref="E482:I482"/>
    <mergeCell ref="A488:D489"/>
    <mergeCell ref="B490:D490"/>
    <mergeCell ref="B473:D473"/>
    <mergeCell ref="B474:D474"/>
    <mergeCell ref="A480:M480"/>
    <mergeCell ref="A481:I481"/>
    <mergeCell ref="A446:M446"/>
    <mergeCell ref="A447:I447"/>
    <mergeCell ref="B448:D448"/>
    <mergeCell ref="E448:I448"/>
    <mergeCell ref="B423:D423"/>
    <mergeCell ref="B439:D439"/>
    <mergeCell ref="B440:D440"/>
    <mergeCell ref="B405:D405"/>
    <mergeCell ref="B406:D406"/>
    <mergeCell ref="A412:M412"/>
    <mergeCell ref="A413:I413"/>
    <mergeCell ref="B372:D372"/>
    <mergeCell ref="A378:M378"/>
    <mergeCell ref="A379:I379"/>
    <mergeCell ref="B380:D380"/>
    <mergeCell ref="E380:I380"/>
    <mergeCell ref="A386:D387"/>
    <mergeCell ref="B388:D388"/>
    <mergeCell ref="B389:D389"/>
    <mergeCell ref="B278:D278"/>
    <mergeCell ref="E278:I278"/>
    <mergeCell ref="A352:D353"/>
    <mergeCell ref="B354:D354"/>
    <mergeCell ref="B355:D355"/>
    <mergeCell ref="B371:D371"/>
    <mergeCell ref="B303:D303"/>
    <mergeCell ref="B304:D304"/>
    <mergeCell ref="A318:D319"/>
    <mergeCell ref="B320:D320"/>
    <mergeCell ref="A311:I311"/>
    <mergeCell ref="B312:D312"/>
    <mergeCell ref="B321:D321"/>
    <mergeCell ref="B337:D337"/>
    <mergeCell ref="B338:D338"/>
    <mergeCell ref="A344:M344"/>
    <mergeCell ref="A345:I345"/>
    <mergeCell ref="B346:D346"/>
    <mergeCell ref="E346:I346"/>
    <mergeCell ref="E312:I312"/>
    <mergeCell ref="A284:D285"/>
    <mergeCell ref="B286:D286"/>
    <mergeCell ref="B287:D287"/>
    <mergeCell ref="A310:M310"/>
    <mergeCell ref="B185:D185"/>
    <mergeCell ref="B201:D201"/>
    <mergeCell ref="B202:D202"/>
    <mergeCell ref="A208:M208"/>
    <mergeCell ref="A216:D217"/>
    <mergeCell ref="B218:D218"/>
    <mergeCell ref="B269:D269"/>
    <mergeCell ref="A209:I209"/>
    <mergeCell ref="B210:D210"/>
    <mergeCell ref="E210:I210"/>
    <mergeCell ref="B244:D244"/>
    <mergeCell ref="E244:I244"/>
    <mergeCell ref="A250:D251"/>
    <mergeCell ref="B252:D252"/>
    <mergeCell ref="B253:D253"/>
    <mergeCell ref="B219:D219"/>
    <mergeCell ref="B235:D235"/>
    <mergeCell ref="B236:D236"/>
    <mergeCell ref="A242:M242"/>
    <mergeCell ref="A243:I243"/>
    <mergeCell ref="B270:D270"/>
    <mergeCell ref="A276:M276"/>
    <mergeCell ref="A277:I277"/>
    <mergeCell ref="A1:M1"/>
    <mergeCell ref="B29:D29"/>
    <mergeCell ref="B38:D38"/>
    <mergeCell ref="E38:I38"/>
    <mergeCell ref="A37:I37"/>
    <mergeCell ref="B98:D98"/>
    <mergeCell ref="B73:D73"/>
    <mergeCell ref="E73:I73"/>
    <mergeCell ref="A9:D10"/>
    <mergeCell ref="B11:D11"/>
    <mergeCell ref="B12:D12"/>
    <mergeCell ref="B64:D64"/>
    <mergeCell ref="A71:M71"/>
    <mergeCell ref="A2:I2"/>
    <mergeCell ref="B3:D3"/>
    <mergeCell ref="E3:I3"/>
    <mergeCell ref="B28:D28"/>
    <mergeCell ref="A44:D45"/>
    <mergeCell ref="B46:D46"/>
    <mergeCell ref="B47:D47"/>
    <mergeCell ref="A36:M36"/>
    <mergeCell ref="A141:I141"/>
    <mergeCell ref="B142:D142"/>
    <mergeCell ref="E142:I142"/>
    <mergeCell ref="B99:D99"/>
    <mergeCell ref="A72:I72"/>
    <mergeCell ref="B63:D63"/>
    <mergeCell ref="A79:D80"/>
    <mergeCell ref="B81:D81"/>
    <mergeCell ref="B82:D82"/>
    <mergeCell ref="A106:M106"/>
    <mergeCell ref="A107:I107"/>
    <mergeCell ref="B117:D117"/>
    <mergeCell ref="B133:D133"/>
    <mergeCell ref="A114:D115"/>
    <mergeCell ref="B108:D108"/>
    <mergeCell ref="E108:I108"/>
    <mergeCell ref="B134:D134"/>
    <mergeCell ref="B116:D116"/>
    <mergeCell ref="A140:M140"/>
    <mergeCell ref="A148:D149"/>
    <mergeCell ref="B184:D184"/>
    <mergeCell ref="B151:D151"/>
    <mergeCell ref="B167:D167"/>
    <mergeCell ref="A174:M174"/>
    <mergeCell ref="A182:D183"/>
    <mergeCell ref="B150:D150"/>
    <mergeCell ref="A175:I175"/>
    <mergeCell ref="B176:D176"/>
    <mergeCell ref="E176:I176"/>
    <mergeCell ref="B168:D168"/>
  </mergeCells>
  <phoneticPr fontId="3" type="noConversion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1:AR40"/>
  <sheetViews>
    <sheetView topLeftCell="A9" workbookViewId="0">
      <selection activeCell="AC37" sqref="AC37:AC38"/>
    </sheetView>
  </sheetViews>
  <sheetFormatPr defaultColWidth="11.44140625" defaultRowHeight="13.2" x14ac:dyDescent="0.25"/>
  <cols>
    <col min="1" max="1" width="3.44140625" style="15" customWidth="1"/>
    <col min="2" max="2" width="18.5546875" style="177" customWidth="1"/>
    <col min="3" max="41" width="2.88671875" style="15" customWidth="1"/>
    <col min="42" max="16384" width="11.44140625" style="15"/>
  </cols>
  <sheetData>
    <row r="1" spans="1:44" ht="16.2" thickBot="1" x14ac:dyDescent="0.35">
      <c r="A1" s="314" t="s">
        <v>73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</row>
    <row r="2" spans="1:44" s="170" customFormat="1" ht="18" x14ac:dyDescent="0.25">
      <c r="A2" s="167"/>
      <c r="B2" s="168" t="s">
        <v>37</v>
      </c>
      <c r="C2" s="316" t="s">
        <v>18</v>
      </c>
      <c r="D2" s="317"/>
      <c r="E2" s="317"/>
      <c r="F2" s="317"/>
      <c r="G2" s="317"/>
      <c r="H2" s="317"/>
      <c r="I2" s="317"/>
      <c r="J2" s="317"/>
      <c r="K2" s="318"/>
      <c r="L2" s="316" t="s">
        <v>19</v>
      </c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6" t="s">
        <v>34</v>
      </c>
      <c r="AH2" s="317"/>
      <c r="AI2" s="317"/>
      <c r="AJ2" s="317"/>
      <c r="AK2" s="317"/>
      <c r="AL2" s="317"/>
      <c r="AM2" s="317"/>
      <c r="AN2" s="317"/>
      <c r="AO2" s="318"/>
      <c r="AP2" s="225"/>
      <c r="AQ2" s="169"/>
      <c r="AR2" s="169"/>
    </row>
    <row r="3" spans="1:44" s="170" customFormat="1" ht="18.75" customHeight="1" thickBot="1" x14ac:dyDescent="0.3">
      <c r="A3" s="171"/>
      <c r="B3" s="172"/>
      <c r="C3" s="312" t="s">
        <v>87</v>
      </c>
      <c r="D3" s="310"/>
      <c r="E3" s="310"/>
      <c r="F3" s="310"/>
      <c r="G3" s="310"/>
      <c r="H3" s="310"/>
      <c r="I3" s="310" t="s">
        <v>86</v>
      </c>
      <c r="J3" s="310"/>
      <c r="K3" s="311"/>
      <c r="L3" s="312" t="s">
        <v>87</v>
      </c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 t="s">
        <v>86</v>
      </c>
      <c r="AE3" s="310"/>
      <c r="AF3" s="311"/>
      <c r="AG3" s="313" t="s">
        <v>86</v>
      </c>
      <c r="AH3" s="310"/>
      <c r="AI3" s="310"/>
      <c r="AJ3" s="310"/>
      <c r="AK3" s="310"/>
      <c r="AL3" s="310"/>
      <c r="AM3" s="310"/>
      <c r="AN3" s="310"/>
      <c r="AO3" s="311"/>
      <c r="AP3" s="169"/>
      <c r="AQ3" s="169"/>
      <c r="AR3" s="169"/>
    </row>
    <row r="4" spans="1:44" ht="69.75" customHeight="1" x14ac:dyDescent="0.25">
      <c r="A4" s="305" t="s">
        <v>0</v>
      </c>
      <c r="B4" s="306" t="s">
        <v>1</v>
      </c>
      <c r="C4" s="307" t="s">
        <v>2</v>
      </c>
      <c r="D4" s="308"/>
      <c r="E4" s="309"/>
      <c r="F4" s="307" t="s">
        <v>3</v>
      </c>
      <c r="G4" s="308"/>
      <c r="H4" s="309"/>
      <c r="I4" s="307" t="s">
        <v>13</v>
      </c>
      <c r="J4" s="308"/>
      <c r="K4" s="309"/>
      <c r="L4" s="307" t="s">
        <v>4</v>
      </c>
      <c r="M4" s="308"/>
      <c r="N4" s="309"/>
      <c r="O4" s="307" t="s">
        <v>5</v>
      </c>
      <c r="P4" s="308"/>
      <c r="Q4" s="309"/>
      <c r="R4" s="307" t="s">
        <v>36</v>
      </c>
      <c r="S4" s="308"/>
      <c r="T4" s="309"/>
      <c r="U4" s="307" t="s">
        <v>7</v>
      </c>
      <c r="V4" s="308"/>
      <c r="W4" s="309"/>
      <c r="X4" s="307" t="s">
        <v>35</v>
      </c>
      <c r="Y4" s="308"/>
      <c r="Z4" s="309"/>
      <c r="AA4" s="307" t="s">
        <v>8</v>
      </c>
      <c r="AB4" s="308"/>
      <c r="AC4" s="309"/>
      <c r="AD4" s="307" t="s">
        <v>17</v>
      </c>
      <c r="AE4" s="308"/>
      <c r="AF4" s="309"/>
      <c r="AG4" s="307" t="s">
        <v>14</v>
      </c>
      <c r="AH4" s="308"/>
      <c r="AI4" s="309"/>
      <c r="AJ4" s="307" t="s">
        <v>15</v>
      </c>
      <c r="AK4" s="308"/>
      <c r="AL4" s="309"/>
      <c r="AM4" s="307" t="s">
        <v>16</v>
      </c>
      <c r="AN4" s="308"/>
      <c r="AO4" s="309"/>
      <c r="AQ4" s="30"/>
      <c r="AR4" s="166"/>
    </row>
    <row r="5" spans="1:44" ht="14.4" x14ac:dyDescent="0.3">
      <c r="A5" s="305"/>
      <c r="B5" s="306"/>
      <c r="C5" s="173" t="s">
        <v>9</v>
      </c>
      <c r="D5" s="174" t="s">
        <v>68</v>
      </c>
      <c r="E5" s="175" t="s">
        <v>12</v>
      </c>
      <c r="F5" s="173" t="s">
        <v>9</v>
      </c>
      <c r="G5" s="174" t="s">
        <v>68</v>
      </c>
      <c r="H5" s="175" t="s">
        <v>12</v>
      </c>
      <c r="I5" s="173" t="s">
        <v>9</v>
      </c>
      <c r="J5" s="174" t="s">
        <v>68</v>
      </c>
      <c r="K5" s="175" t="s">
        <v>12</v>
      </c>
      <c r="L5" s="173" t="s">
        <v>9</v>
      </c>
      <c r="M5" s="174" t="s">
        <v>68</v>
      </c>
      <c r="N5" s="175" t="s">
        <v>12</v>
      </c>
      <c r="O5" s="173" t="s">
        <v>9</v>
      </c>
      <c r="P5" s="174" t="s">
        <v>68</v>
      </c>
      <c r="Q5" s="175" t="s">
        <v>12</v>
      </c>
      <c r="R5" s="173" t="s">
        <v>9</v>
      </c>
      <c r="S5" s="174" t="s">
        <v>68</v>
      </c>
      <c r="T5" s="175" t="s">
        <v>12</v>
      </c>
      <c r="U5" s="173" t="s">
        <v>9</v>
      </c>
      <c r="V5" s="174" t="s">
        <v>68</v>
      </c>
      <c r="W5" s="175" t="s">
        <v>12</v>
      </c>
      <c r="X5" s="173" t="s">
        <v>9</v>
      </c>
      <c r="Y5" s="174" t="s">
        <v>68</v>
      </c>
      <c r="Z5" s="175" t="s">
        <v>12</v>
      </c>
      <c r="AA5" s="173" t="s">
        <v>9</v>
      </c>
      <c r="AB5" s="174" t="s">
        <v>68</v>
      </c>
      <c r="AC5" s="175" t="s">
        <v>12</v>
      </c>
      <c r="AD5" s="173" t="s">
        <v>9</v>
      </c>
      <c r="AE5" s="174" t="s">
        <v>68</v>
      </c>
      <c r="AF5" s="175" t="s">
        <v>12</v>
      </c>
      <c r="AG5" s="173" t="s">
        <v>68</v>
      </c>
      <c r="AH5" s="174" t="s">
        <v>9</v>
      </c>
      <c r="AI5" s="175" t="s">
        <v>12</v>
      </c>
      <c r="AJ5" s="173" t="s">
        <v>9</v>
      </c>
      <c r="AK5" s="174" t="s">
        <v>68</v>
      </c>
      <c r="AL5" s="175" t="s">
        <v>12</v>
      </c>
      <c r="AM5" s="173" t="s">
        <v>9</v>
      </c>
      <c r="AN5" s="174" t="s">
        <v>68</v>
      </c>
      <c r="AO5" s="175" t="s">
        <v>12</v>
      </c>
      <c r="AQ5" s="30"/>
      <c r="AR5" s="166"/>
    </row>
    <row r="6" spans="1:44" ht="13.8" x14ac:dyDescent="0.3">
      <c r="A6" s="176">
        <v>1</v>
      </c>
      <c r="B6" s="161"/>
      <c r="C6" s="10"/>
      <c r="D6" s="8"/>
      <c r="E6" s="162"/>
      <c r="F6" s="10"/>
      <c r="G6" s="8"/>
      <c r="H6" s="162"/>
      <c r="I6" s="10"/>
      <c r="J6" s="8"/>
      <c r="K6" s="162"/>
      <c r="L6" s="10"/>
      <c r="M6" s="8"/>
      <c r="N6" s="162"/>
      <c r="O6" s="10"/>
      <c r="P6" s="8"/>
      <c r="Q6" s="162"/>
      <c r="R6" s="10"/>
      <c r="S6" s="8"/>
      <c r="T6" s="162"/>
      <c r="U6" s="10"/>
      <c r="V6" s="8"/>
      <c r="W6" s="162"/>
      <c r="X6" s="10"/>
      <c r="Y6" s="8"/>
      <c r="Z6" s="162"/>
      <c r="AA6" s="10"/>
      <c r="AB6" s="8"/>
      <c r="AC6" s="162"/>
      <c r="AD6" s="10"/>
      <c r="AE6" s="8"/>
      <c r="AF6" s="162"/>
      <c r="AG6" s="10"/>
      <c r="AH6" s="8"/>
      <c r="AI6" s="162"/>
      <c r="AJ6" s="10"/>
      <c r="AK6" s="8"/>
      <c r="AL6" s="162"/>
      <c r="AM6" s="10"/>
      <c r="AN6" s="8"/>
      <c r="AO6" s="162"/>
      <c r="AQ6" s="30"/>
      <c r="AR6" s="166"/>
    </row>
    <row r="7" spans="1:44" ht="13.8" x14ac:dyDescent="0.3">
      <c r="A7" s="176">
        <v>2</v>
      </c>
      <c r="B7" s="161"/>
      <c r="C7" s="10"/>
      <c r="D7" s="8"/>
      <c r="E7" s="162"/>
      <c r="F7" s="10"/>
      <c r="G7" s="8"/>
      <c r="H7" s="162"/>
      <c r="I7" s="10"/>
      <c r="J7" s="8"/>
      <c r="K7" s="162"/>
      <c r="L7" s="10"/>
      <c r="M7" s="8"/>
      <c r="N7" s="162"/>
      <c r="O7" s="10"/>
      <c r="P7" s="8"/>
      <c r="Q7" s="162"/>
      <c r="R7" s="10"/>
      <c r="S7" s="8"/>
      <c r="T7" s="162"/>
      <c r="U7" s="10"/>
      <c r="V7" s="8"/>
      <c r="W7" s="162"/>
      <c r="X7" s="10"/>
      <c r="Y7" s="8"/>
      <c r="Z7" s="162"/>
      <c r="AA7" s="10"/>
      <c r="AB7" s="8"/>
      <c r="AC7" s="162"/>
      <c r="AD7" s="10"/>
      <c r="AE7" s="8"/>
      <c r="AF7" s="162"/>
      <c r="AG7" s="10"/>
      <c r="AH7" s="8"/>
      <c r="AI7" s="162"/>
      <c r="AJ7" s="10"/>
      <c r="AK7" s="8"/>
      <c r="AL7" s="162"/>
      <c r="AM7" s="10"/>
      <c r="AN7" s="8"/>
      <c r="AO7" s="162"/>
      <c r="AQ7" s="30"/>
      <c r="AR7" s="166"/>
    </row>
    <row r="8" spans="1:44" ht="13.8" x14ac:dyDescent="0.3">
      <c r="A8" s="176">
        <v>3</v>
      </c>
      <c r="B8" s="161"/>
      <c r="C8" s="10"/>
      <c r="D8" s="8"/>
      <c r="E8" s="162"/>
      <c r="F8" s="10"/>
      <c r="G8" s="8"/>
      <c r="H8" s="162"/>
      <c r="I8" s="10"/>
      <c r="J8" s="8"/>
      <c r="K8" s="162"/>
      <c r="L8" s="10"/>
      <c r="M8" s="8"/>
      <c r="N8" s="162"/>
      <c r="O8" s="10"/>
      <c r="P8" s="8"/>
      <c r="Q8" s="162"/>
      <c r="R8" s="10"/>
      <c r="S8" s="8"/>
      <c r="T8" s="162"/>
      <c r="U8" s="10"/>
      <c r="V8" s="8"/>
      <c r="W8" s="162"/>
      <c r="X8" s="10"/>
      <c r="Y8" s="8"/>
      <c r="Z8" s="162"/>
      <c r="AA8" s="10"/>
      <c r="AB8" s="8"/>
      <c r="AC8" s="162"/>
      <c r="AD8" s="10"/>
      <c r="AE8" s="8"/>
      <c r="AF8" s="162"/>
      <c r="AG8" s="10"/>
      <c r="AH8" s="8"/>
      <c r="AI8" s="162"/>
      <c r="AJ8" s="10"/>
      <c r="AK8" s="8"/>
      <c r="AL8" s="162"/>
      <c r="AM8" s="10"/>
      <c r="AN8" s="8"/>
      <c r="AO8" s="162"/>
      <c r="AQ8" s="30"/>
      <c r="AR8" s="166"/>
    </row>
    <row r="9" spans="1:44" ht="13.8" x14ac:dyDescent="0.3">
      <c r="A9" s="176">
        <v>4</v>
      </c>
      <c r="B9" s="161"/>
      <c r="C9" s="10"/>
      <c r="D9" s="8"/>
      <c r="E9" s="162"/>
      <c r="F9" s="10"/>
      <c r="G9" s="8"/>
      <c r="H9" s="162"/>
      <c r="I9" s="10"/>
      <c r="J9" s="8"/>
      <c r="K9" s="162"/>
      <c r="L9" s="10"/>
      <c r="M9" s="8"/>
      <c r="N9" s="162"/>
      <c r="O9" s="10"/>
      <c r="P9" s="8"/>
      <c r="Q9" s="162"/>
      <c r="R9" s="10"/>
      <c r="S9" s="8"/>
      <c r="T9" s="162"/>
      <c r="U9" s="10"/>
      <c r="V9" s="8"/>
      <c r="W9" s="162"/>
      <c r="X9" s="10"/>
      <c r="Y9" s="8"/>
      <c r="Z9" s="162"/>
      <c r="AA9" s="10"/>
      <c r="AB9" s="8"/>
      <c r="AC9" s="162"/>
      <c r="AD9" s="10"/>
      <c r="AE9" s="8"/>
      <c r="AF9" s="162"/>
      <c r="AG9" s="10"/>
      <c r="AH9" s="8"/>
      <c r="AI9" s="162"/>
      <c r="AJ9" s="10"/>
      <c r="AK9" s="8"/>
      <c r="AL9" s="162"/>
      <c r="AM9" s="10"/>
      <c r="AN9" s="8"/>
      <c r="AO9" s="162"/>
      <c r="AQ9" s="30"/>
      <c r="AR9" s="166"/>
    </row>
    <row r="10" spans="1:44" ht="13.8" x14ac:dyDescent="0.3">
      <c r="A10" s="176">
        <v>5</v>
      </c>
      <c r="B10" s="161"/>
      <c r="C10" s="10"/>
      <c r="D10" s="8"/>
      <c r="E10" s="162"/>
      <c r="F10" s="10"/>
      <c r="G10" s="8"/>
      <c r="H10" s="162"/>
      <c r="I10" s="10"/>
      <c r="J10" s="8"/>
      <c r="K10" s="162"/>
      <c r="L10" s="10"/>
      <c r="M10" s="8"/>
      <c r="N10" s="162"/>
      <c r="O10" s="10"/>
      <c r="P10" s="8"/>
      <c r="Q10" s="162"/>
      <c r="R10" s="10"/>
      <c r="S10" s="8"/>
      <c r="T10" s="162"/>
      <c r="U10" s="10"/>
      <c r="V10" s="8"/>
      <c r="W10" s="162"/>
      <c r="X10" s="10"/>
      <c r="Y10" s="8"/>
      <c r="Z10" s="162"/>
      <c r="AA10" s="10"/>
      <c r="AB10" s="8"/>
      <c r="AC10" s="162"/>
      <c r="AD10" s="10"/>
      <c r="AE10" s="8"/>
      <c r="AF10" s="162"/>
      <c r="AG10" s="10"/>
      <c r="AH10" s="8"/>
      <c r="AI10" s="162"/>
      <c r="AJ10" s="10"/>
      <c r="AK10" s="8"/>
      <c r="AL10" s="162"/>
      <c r="AM10" s="10"/>
      <c r="AN10" s="8"/>
      <c r="AO10" s="162"/>
      <c r="AQ10" s="30"/>
      <c r="AR10" s="166"/>
    </row>
    <row r="11" spans="1:44" ht="13.8" x14ac:dyDescent="0.3">
      <c r="A11" s="176">
        <v>6</v>
      </c>
      <c r="B11" s="161"/>
      <c r="C11" s="10"/>
      <c r="D11" s="8"/>
      <c r="E11" s="162"/>
      <c r="F11" s="10"/>
      <c r="G11" s="8"/>
      <c r="H11" s="162"/>
      <c r="I11" s="10"/>
      <c r="J11" s="8"/>
      <c r="K11" s="162"/>
      <c r="L11" s="10"/>
      <c r="M11" s="8"/>
      <c r="N11" s="162"/>
      <c r="O11" s="10"/>
      <c r="P11" s="8"/>
      <c r="Q11" s="162"/>
      <c r="R11" s="10"/>
      <c r="S11" s="8"/>
      <c r="T11" s="162"/>
      <c r="U11" s="10"/>
      <c r="V11" s="8"/>
      <c r="W11" s="162"/>
      <c r="X11" s="10"/>
      <c r="Y11" s="8"/>
      <c r="Z11" s="162"/>
      <c r="AA11" s="10"/>
      <c r="AB11" s="8"/>
      <c r="AC11" s="162"/>
      <c r="AD11" s="10"/>
      <c r="AE11" s="8"/>
      <c r="AF11" s="162"/>
      <c r="AG11" s="10"/>
      <c r="AH11" s="8"/>
      <c r="AI11" s="162"/>
      <c r="AJ11" s="10"/>
      <c r="AK11" s="8"/>
      <c r="AL11" s="162"/>
      <c r="AM11" s="10"/>
      <c r="AN11" s="8"/>
      <c r="AO11" s="162"/>
      <c r="AQ11" s="30"/>
      <c r="AR11" s="166"/>
    </row>
    <row r="12" spans="1:44" ht="13.8" x14ac:dyDescent="0.3">
      <c r="A12" s="176">
        <v>7</v>
      </c>
      <c r="B12" s="161"/>
      <c r="C12" s="10"/>
      <c r="D12" s="8"/>
      <c r="E12" s="162"/>
      <c r="F12" s="10"/>
      <c r="G12" s="8"/>
      <c r="H12" s="162"/>
      <c r="I12" s="10"/>
      <c r="J12" s="8"/>
      <c r="K12" s="162"/>
      <c r="L12" s="10"/>
      <c r="M12" s="8"/>
      <c r="N12" s="162"/>
      <c r="O12" s="10"/>
      <c r="P12" s="8"/>
      <c r="Q12" s="162"/>
      <c r="R12" s="10"/>
      <c r="S12" s="8"/>
      <c r="T12" s="162"/>
      <c r="U12" s="10"/>
      <c r="V12" s="8"/>
      <c r="W12" s="162"/>
      <c r="X12" s="10"/>
      <c r="Y12" s="8"/>
      <c r="Z12" s="162"/>
      <c r="AA12" s="10"/>
      <c r="AB12" s="8"/>
      <c r="AC12" s="162"/>
      <c r="AD12" s="10"/>
      <c r="AE12" s="8"/>
      <c r="AF12" s="162"/>
      <c r="AG12" s="10"/>
      <c r="AH12" s="8"/>
      <c r="AI12" s="162"/>
      <c r="AJ12" s="10"/>
      <c r="AK12" s="8"/>
      <c r="AL12" s="162"/>
      <c r="AM12" s="10"/>
      <c r="AN12" s="8"/>
      <c r="AO12" s="162"/>
      <c r="AQ12" s="30"/>
      <c r="AR12" s="166"/>
    </row>
    <row r="13" spans="1:44" ht="13.8" x14ac:dyDescent="0.3">
      <c r="A13" s="176">
        <v>8</v>
      </c>
      <c r="B13" s="161"/>
      <c r="C13" s="10"/>
      <c r="D13" s="8"/>
      <c r="E13" s="162"/>
      <c r="F13" s="10"/>
      <c r="G13" s="8"/>
      <c r="H13" s="162"/>
      <c r="I13" s="10"/>
      <c r="J13" s="8"/>
      <c r="K13" s="162"/>
      <c r="L13" s="10"/>
      <c r="M13" s="8"/>
      <c r="N13" s="162"/>
      <c r="O13" s="10"/>
      <c r="P13" s="8"/>
      <c r="Q13" s="162"/>
      <c r="R13" s="10"/>
      <c r="S13" s="8"/>
      <c r="T13" s="162"/>
      <c r="U13" s="10"/>
      <c r="V13" s="8"/>
      <c r="W13" s="162"/>
      <c r="X13" s="10"/>
      <c r="Y13" s="8"/>
      <c r="Z13" s="162"/>
      <c r="AA13" s="10"/>
      <c r="AB13" s="8"/>
      <c r="AC13" s="162"/>
      <c r="AD13" s="10"/>
      <c r="AE13" s="8"/>
      <c r="AF13" s="162"/>
      <c r="AG13" s="10"/>
      <c r="AH13" s="8"/>
      <c r="AI13" s="162"/>
      <c r="AJ13" s="10"/>
      <c r="AK13" s="8"/>
      <c r="AL13" s="162"/>
      <c r="AM13" s="10"/>
      <c r="AN13" s="8"/>
      <c r="AO13" s="162"/>
      <c r="AQ13" s="30"/>
      <c r="AR13" s="166"/>
    </row>
    <row r="14" spans="1:44" ht="13.8" x14ac:dyDescent="0.3">
      <c r="A14" s="176">
        <v>9</v>
      </c>
      <c r="B14" s="161"/>
      <c r="C14" s="10"/>
      <c r="D14" s="8"/>
      <c r="E14" s="162"/>
      <c r="F14" s="10"/>
      <c r="G14" s="8"/>
      <c r="H14" s="162"/>
      <c r="I14" s="10"/>
      <c r="J14" s="8"/>
      <c r="K14" s="162"/>
      <c r="L14" s="10"/>
      <c r="M14" s="8"/>
      <c r="N14" s="162"/>
      <c r="O14" s="10"/>
      <c r="P14" s="8"/>
      <c r="Q14" s="162"/>
      <c r="R14" s="10"/>
      <c r="S14" s="8"/>
      <c r="T14" s="162"/>
      <c r="U14" s="10"/>
      <c r="V14" s="8"/>
      <c r="W14" s="162"/>
      <c r="X14" s="10"/>
      <c r="Y14" s="8"/>
      <c r="Z14" s="162"/>
      <c r="AA14" s="10"/>
      <c r="AB14" s="8"/>
      <c r="AC14" s="162"/>
      <c r="AD14" s="10"/>
      <c r="AE14" s="8"/>
      <c r="AF14" s="162"/>
      <c r="AG14" s="10"/>
      <c r="AH14" s="8"/>
      <c r="AI14" s="162"/>
      <c r="AJ14" s="10"/>
      <c r="AK14" s="8"/>
      <c r="AL14" s="162"/>
      <c r="AM14" s="10"/>
      <c r="AN14" s="8"/>
      <c r="AO14" s="162"/>
      <c r="AQ14" s="30"/>
      <c r="AR14" s="166"/>
    </row>
    <row r="15" spans="1:44" ht="13.8" x14ac:dyDescent="0.3">
      <c r="A15" s="176">
        <v>10</v>
      </c>
      <c r="B15" s="161"/>
      <c r="C15" s="10"/>
      <c r="D15" s="8"/>
      <c r="E15" s="162"/>
      <c r="F15" s="10"/>
      <c r="G15" s="8"/>
      <c r="H15" s="162"/>
      <c r="I15" s="10"/>
      <c r="J15" s="8"/>
      <c r="K15" s="162"/>
      <c r="L15" s="10"/>
      <c r="M15" s="8"/>
      <c r="N15" s="162"/>
      <c r="O15" s="10"/>
      <c r="P15" s="8"/>
      <c r="Q15" s="162"/>
      <c r="R15" s="10"/>
      <c r="S15" s="8"/>
      <c r="T15" s="162"/>
      <c r="U15" s="10"/>
      <c r="V15" s="8"/>
      <c r="W15" s="162"/>
      <c r="X15" s="10"/>
      <c r="Y15" s="8"/>
      <c r="Z15" s="162"/>
      <c r="AA15" s="10"/>
      <c r="AB15" s="8"/>
      <c r="AC15" s="162"/>
      <c r="AD15" s="10"/>
      <c r="AE15" s="8"/>
      <c r="AF15" s="162"/>
      <c r="AG15" s="10"/>
      <c r="AH15" s="8"/>
      <c r="AI15" s="162"/>
      <c r="AJ15" s="10"/>
      <c r="AK15" s="8"/>
      <c r="AL15" s="162"/>
      <c r="AM15" s="10"/>
      <c r="AN15" s="8"/>
      <c r="AO15" s="162"/>
      <c r="AQ15" s="30"/>
      <c r="AR15" s="166"/>
    </row>
    <row r="16" spans="1:44" ht="13.8" x14ac:dyDescent="0.3">
      <c r="A16" s="176">
        <v>11</v>
      </c>
      <c r="B16" s="161"/>
      <c r="C16" s="10"/>
      <c r="D16" s="8"/>
      <c r="E16" s="162"/>
      <c r="F16" s="10"/>
      <c r="G16" s="8"/>
      <c r="H16" s="162"/>
      <c r="I16" s="10"/>
      <c r="J16" s="8"/>
      <c r="K16" s="162"/>
      <c r="L16" s="10"/>
      <c r="M16" s="8"/>
      <c r="N16" s="162"/>
      <c r="O16" s="10"/>
      <c r="P16" s="8"/>
      <c r="Q16" s="162"/>
      <c r="R16" s="10"/>
      <c r="S16" s="8"/>
      <c r="T16" s="162"/>
      <c r="U16" s="10"/>
      <c r="V16" s="8"/>
      <c r="W16" s="162"/>
      <c r="X16" s="10"/>
      <c r="Y16" s="8"/>
      <c r="Z16" s="162"/>
      <c r="AA16" s="10"/>
      <c r="AB16" s="8"/>
      <c r="AC16" s="162"/>
      <c r="AD16" s="10"/>
      <c r="AE16" s="8"/>
      <c r="AF16" s="162"/>
      <c r="AG16" s="10"/>
      <c r="AH16" s="8"/>
      <c r="AI16" s="162"/>
      <c r="AJ16" s="10"/>
      <c r="AK16" s="8"/>
      <c r="AL16" s="162"/>
      <c r="AM16" s="10"/>
      <c r="AN16" s="8"/>
      <c r="AO16" s="162"/>
      <c r="AQ16" s="30"/>
      <c r="AR16" s="166"/>
    </row>
    <row r="17" spans="1:44" ht="13.8" x14ac:dyDescent="0.3">
      <c r="A17" s="176">
        <v>12</v>
      </c>
      <c r="B17" s="161"/>
      <c r="C17" s="10"/>
      <c r="D17" s="8"/>
      <c r="E17" s="162"/>
      <c r="F17" s="10"/>
      <c r="G17" s="8"/>
      <c r="H17" s="162"/>
      <c r="I17" s="10"/>
      <c r="J17" s="8"/>
      <c r="K17" s="162"/>
      <c r="L17" s="10"/>
      <c r="M17" s="8"/>
      <c r="N17" s="162"/>
      <c r="O17" s="10"/>
      <c r="P17" s="8"/>
      <c r="Q17" s="162"/>
      <c r="R17" s="10"/>
      <c r="S17" s="8"/>
      <c r="T17" s="162"/>
      <c r="U17" s="10"/>
      <c r="V17" s="8"/>
      <c r="W17" s="162"/>
      <c r="X17" s="10"/>
      <c r="Y17" s="8"/>
      <c r="Z17" s="162"/>
      <c r="AA17" s="10"/>
      <c r="AB17" s="8"/>
      <c r="AC17" s="162"/>
      <c r="AD17" s="10"/>
      <c r="AE17" s="8"/>
      <c r="AF17" s="162"/>
      <c r="AG17" s="10"/>
      <c r="AH17" s="8"/>
      <c r="AI17" s="162"/>
      <c r="AJ17" s="10"/>
      <c r="AK17" s="8"/>
      <c r="AL17" s="162"/>
      <c r="AM17" s="10"/>
      <c r="AN17" s="8"/>
      <c r="AO17" s="162"/>
      <c r="AQ17" s="30"/>
      <c r="AR17" s="166"/>
    </row>
    <row r="18" spans="1:44" ht="13.8" x14ac:dyDescent="0.3">
      <c r="A18" s="176">
        <v>13</v>
      </c>
      <c r="B18" s="161"/>
      <c r="C18" s="10"/>
      <c r="D18" s="8"/>
      <c r="E18" s="162"/>
      <c r="F18" s="10"/>
      <c r="G18" s="8"/>
      <c r="H18" s="162"/>
      <c r="I18" s="10"/>
      <c r="J18" s="8"/>
      <c r="K18" s="162"/>
      <c r="L18" s="10"/>
      <c r="M18" s="8"/>
      <c r="N18" s="162"/>
      <c r="O18" s="10"/>
      <c r="P18" s="8"/>
      <c r="Q18" s="162"/>
      <c r="R18" s="10"/>
      <c r="S18" s="8"/>
      <c r="T18" s="162"/>
      <c r="U18" s="10"/>
      <c r="V18" s="8"/>
      <c r="W18" s="162"/>
      <c r="X18" s="10"/>
      <c r="Y18" s="8"/>
      <c r="Z18" s="162"/>
      <c r="AA18" s="10"/>
      <c r="AB18" s="8"/>
      <c r="AC18" s="162"/>
      <c r="AD18" s="10"/>
      <c r="AE18" s="8"/>
      <c r="AF18" s="162"/>
      <c r="AG18" s="10"/>
      <c r="AH18" s="8"/>
      <c r="AI18" s="162"/>
      <c r="AJ18" s="10"/>
      <c r="AK18" s="8"/>
      <c r="AL18" s="162"/>
      <c r="AM18" s="10"/>
      <c r="AN18" s="8"/>
      <c r="AO18" s="162"/>
      <c r="AQ18" s="30"/>
      <c r="AR18" s="166"/>
    </row>
    <row r="19" spans="1:44" ht="13.8" x14ac:dyDescent="0.3">
      <c r="A19" s="176">
        <v>14</v>
      </c>
      <c r="B19" s="161"/>
      <c r="C19" s="10"/>
      <c r="D19" s="8"/>
      <c r="E19" s="162"/>
      <c r="F19" s="10"/>
      <c r="G19" s="8"/>
      <c r="H19" s="162"/>
      <c r="I19" s="10"/>
      <c r="J19" s="8"/>
      <c r="K19" s="162"/>
      <c r="L19" s="10"/>
      <c r="M19" s="8"/>
      <c r="N19" s="162"/>
      <c r="O19" s="10"/>
      <c r="P19" s="8"/>
      <c r="Q19" s="162"/>
      <c r="R19" s="10"/>
      <c r="S19" s="8"/>
      <c r="T19" s="162"/>
      <c r="U19" s="10"/>
      <c r="V19" s="8"/>
      <c r="W19" s="162"/>
      <c r="X19" s="10"/>
      <c r="Y19" s="8"/>
      <c r="Z19" s="162"/>
      <c r="AA19" s="10"/>
      <c r="AB19" s="8"/>
      <c r="AC19" s="162"/>
      <c r="AD19" s="10"/>
      <c r="AE19" s="8"/>
      <c r="AF19" s="162"/>
      <c r="AG19" s="10"/>
      <c r="AH19" s="8"/>
      <c r="AI19" s="162"/>
      <c r="AJ19" s="10"/>
      <c r="AK19" s="8"/>
      <c r="AL19" s="162"/>
      <c r="AM19" s="10"/>
      <c r="AN19" s="8"/>
      <c r="AO19" s="162"/>
      <c r="AQ19" s="30"/>
      <c r="AR19" s="166"/>
    </row>
    <row r="20" spans="1:44" ht="13.8" x14ac:dyDescent="0.3">
      <c r="A20" s="176">
        <v>15</v>
      </c>
      <c r="B20" s="161"/>
      <c r="C20" s="10"/>
      <c r="D20" s="8"/>
      <c r="E20" s="162"/>
      <c r="F20" s="10"/>
      <c r="G20" s="8"/>
      <c r="H20" s="162"/>
      <c r="I20" s="10"/>
      <c r="J20" s="8"/>
      <c r="K20" s="162"/>
      <c r="L20" s="10"/>
      <c r="M20" s="8"/>
      <c r="N20" s="162"/>
      <c r="O20" s="10"/>
      <c r="P20" s="8"/>
      <c r="Q20" s="162"/>
      <c r="R20" s="10"/>
      <c r="S20" s="8"/>
      <c r="T20" s="162"/>
      <c r="U20" s="10"/>
      <c r="V20" s="8"/>
      <c r="W20" s="162"/>
      <c r="X20" s="10"/>
      <c r="Y20" s="8"/>
      <c r="Z20" s="162"/>
      <c r="AA20" s="10"/>
      <c r="AB20" s="8"/>
      <c r="AC20" s="162"/>
      <c r="AD20" s="10"/>
      <c r="AE20" s="8"/>
      <c r="AF20" s="162"/>
      <c r="AG20" s="10"/>
      <c r="AH20" s="8"/>
      <c r="AI20" s="162"/>
      <c r="AJ20" s="10"/>
      <c r="AK20" s="8"/>
      <c r="AL20" s="162"/>
      <c r="AM20" s="10"/>
      <c r="AN20" s="8"/>
      <c r="AO20" s="162"/>
      <c r="AQ20" s="30"/>
      <c r="AR20" s="166"/>
    </row>
    <row r="21" spans="1:44" ht="13.8" x14ac:dyDescent="0.3">
      <c r="A21" s="176">
        <v>16</v>
      </c>
      <c r="B21" s="161"/>
      <c r="C21" s="10"/>
      <c r="D21" s="8"/>
      <c r="E21" s="162"/>
      <c r="F21" s="10"/>
      <c r="G21" s="8"/>
      <c r="H21" s="162"/>
      <c r="I21" s="10"/>
      <c r="J21" s="8"/>
      <c r="K21" s="162"/>
      <c r="L21" s="10"/>
      <c r="M21" s="8"/>
      <c r="N21" s="162"/>
      <c r="O21" s="10"/>
      <c r="P21" s="8"/>
      <c r="Q21" s="162"/>
      <c r="R21" s="10"/>
      <c r="S21" s="8"/>
      <c r="T21" s="162"/>
      <c r="U21" s="10"/>
      <c r="V21" s="8"/>
      <c r="W21" s="162"/>
      <c r="X21" s="10"/>
      <c r="Y21" s="8"/>
      <c r="Z21" s="162"/>
      <c r="AA21" s="10"/>
      <c r="AB21" s="8"/>
      <c r="AC21" s="162"/>
      <c r="AD21" s="10"/>
      <c r="AE21" s="8"/>
      <c r="AF21" s="162"/>
      <c r="AG21" s="10"/>
      <c r="AH21" s="8"/>
      <c r="AI21" s="162"/>
      <c r="AJ21" s="10"/>
      <c r="AK21" s="8"/>
      <c r="AL21" s="162"/>
      <c r="AM21" s="10"/>
      <c r="AN21" s="8"/>
      <c r="AO21" s="162"/>
      <c r="AQ21" s="30"/>
      <c r="AR21" s="166"/>
    </row>
    <row r="22" spans="1:44" ht="13.8" x14ac:dyDescent="0.3">
      <c r="A22" s="176">
        <v>17</v>
      </c>
      <c r="B22" s="161"/>
      <c r="C22" s="10"/>
      <c r="D22" s="8"/>
      <c r="E22" s="162"/>
      <c r="F22" s="10"/>
      <c r="G22" s="8"/>
      <c r="H22" s="162"/>
      <c r="I22" s="10"/>
      <c r="J22" s="8"/>
      <c r="K22" s="162"/>
      <c r="L22" s="10"/>
      <c r="M22" s="8"/>
      <c r="N22" s="162"/>
      <c r="O22" s="10"/>
      <c r="P22" s="8"/>
      <c r="Q22" s="162"/>
      <c r="R22" s="10"/>
      <c r="S22" s="8"/>
      <c r="T22" s="162"/>
      <c r="U22" s="10"/>
      <c r="V22" s="8"/>
      <c r="W22" s="162"/>
      <c r="X22" s="10"/>
      <c r="Y22" s="8"/>
      <c r="Z22" s="162"/>
      <c r="AA22" s="10"/>
      <c r="AB22" s="8"/>
      <c r="AC22" s="162"/>
      <c r="AD22" s="10"/>
      <c r="AE22" s="8"/>
      <c r="AF22" s="162"/>
      <c r="AG22" s="10"/>
      <c r="AH22" s="8"/>
      <c r="AI22" s="162"/>
      <c r="AJ22" s="10"/>
      <c r="AK22" s="8"/>
      <c r="AL22" s="162"/>
      <c r="AM22" s="10"/>
      <c r="AN22" s="8"/>
      <c r="AO22" s="162"/>
      <c r="AQ22" s="30"/>
      <c r="AR22" s="166"/>
    </row>
    <row r="23" spans="1:44" ht="13.8" x14ac:dyDescent="0.3">
      <c r="A23" s="176">
        <v>18</v>
      </c>
      <c r="B23" s="161"/>
      <c r="C23" s="10"/>
      <c r="D23" s="8"/>
      <c r="E23" s="162"/>
      <c r="F23" s="10"/>
      <c r="G23" s="8"/>
      <c r="H23" s="162"/>
      <c r="I23" s="10"/>
      <c r="J23" s="8"/>
      <c r="K23" s="162"/>
      <c r="L23" s="10"/>
      <c r="M23" s="8"/>
      <c r="N23" s="162"/>
      <c r="O23" s="10"/>
      <c r="P23" s="8"/>
      <c r="Q23" s="162"/>
      <c r="R23" s="10"/>
      <c r="S23" s="8"/>
      <c r="T23" s="162"/>
      <c r="U23" s="10"/>
      <c r="V23" s="8"/>
      <c r="W23" s="162"/>
      <c r="X23" s="10"/>
      <c r="Y23" s="8"/>
      <c r="Z23" s="162"/>
      <c r="AA23" s="10"/>
      <c r="AB23" s="8"/>
      <c r="AC23" s="162"/>
      <c r="AD23" s="10"/>
      <c r="AE23" s="8"/>
      <c r="AF23" s="162"/>
      <c r="AG23" s="10"/>
      <c r="AH23" s="8"/>
      <c r="AI23" s="162"/>
      <c r="AJ23" s="10"/>
      <c r="AK23" s="8"/>
      <c r="AL23" s="162"/>
      <c r="AM23" s="10"/>
      <c r="AN23" s="8"/>
      <c r="AO23" s="162"/>
      <c r="AQ23" s="30"/>
      <c r="AR23" s="166"/>
    </row>
    <row r="24" spans="1:44" ht="13.8" x14ac:dyDescent="0.3">
      <c r="A24" s="176">
        <v>19</v>
      </c>
      <c r="B24" s="161"/>
      <c r="C24" s="10"/>
      <c r="D24" s="8"/>
      <c r="E24" s="162"/>
      <c r="F24" s="10"/>
      <c r="G24" s="8"/>
      <c r="H24" s="162"/>
      <c r="I24" s="10"/>
      <c r="J24" s="8"/>
      <c r="K24" s="162"/>
      <c r="L24" s="10"/>
      <c r="M24" s="8"/>
      <c r="N24" s="162"/>
      <c r="O24" s="10"/>
      <c r="P24" s="8"/>
      <c r="Q24" s="162"/>
      <c r="R24" s="10"/>
      <c r="S24" s="8"/>
      <c r="T24" s="162"/>
      <c r="U24" s="10"/>
      <c r="V24" s="8"/>
      <c r="W24" s="162"/>
      <c r="X24" s="10"/>
      <c r="Y24" s="8"/>
      <c r="Z24" s="162"/>
      <c r="AA24" s="10"/>
      <c r="AB24" s="8"/>
      <c r="AC24" s="162"/>
      <c r="AD24" s="10"/>
      <c r="AE24" s="8"/>
      <c r="AF24" s="162"/>
      <c r="AG24" s="10"/>
      <c r="AH24" s="8"/>
      <c r="AI24" s="162"/>
      <c r="AJ24" s="10"/>
      <c r="AK24" s="8"/>
      <c r="AL24" s="162"/>
      <c r="AM24" s="10"/>
      <c r="AN24" s="8"/>
      <c r="AO24" s="162"/>
      <c r="AQ24" s="30"/>
      <c r="AR24" s="166"/>
    </row>
    <row r="25" spans="1:44" ht="13.8" x14ac:dyDescent="0.3">
      <c r="A25" s="176">
        <v>20</v>
      </c>
      <c r="B25" s="161"/>
      <c r="C25" s="10"/>
      <c r="D25" s="8"/>
      <c r="E25" s="162"/>
      <c r="F25" s="10"/>
      <c r="G25" s="8"/>
      <c r="H25" s="162"/>
      <c r="I25" s="10"/>
      <c r="J25" s="8"/>
      <c r="K25" s="162"/>
      <c r="L25" s="10"/>
      <c r="M25" s="8"/>
      <c r="N25" s="162"/>
      <c r="O25" s="10"/>
      <c r="P25" s="8"/>
      <c r="Q25" s="162"/>
      <c r="R25" s="10"/>
      <c r="S25" s="8"/>
      <c r="T25" s="162"/>
      <c r="U25" s="10"/>
      <c r="V25" s="8"/>
      <c r="W25" s="162"/>
      <c r="X25" s="10"/>
      <c r="Y25" s="8"/>
      <c r="Z25" s="162"/>
      <c r="AA25" s="10"/>
      <c r="AB25" s="8"/>
      <c r="AC25" s="162"/>
      <c r="AD25" s="10"/>
      <c r="AE25" s="8"/>
      <c r="AF25" s="162"/>
      <c r="AG25" s="10"/>
      <c r="AH25" s="8"/>
      <c r="AI25" s="162"/>
      <c r="AJ25" s="10"/>
      <c r="AK25" s="8"/>
      <c r="AL25" s="162"/>
      <c r="AM25" s="10"/>
      <c r="AN25" s="8"/>
      <c r="AO25" s="162"/>
      <c r="AQ25" s="30"/>
      <c r="AR25" s="166"/>
    </row>
    <row r="26" spans="1:44" ht="13.8" x14ac:dyDescent="0.3">
      <c r="A26" s="176">
        <v>21</v>
      </c>
      <c r="B26" s="161"/>
      <c r="C26" s="10"/>
      <c r="D26" s="8"/>
      <c r="E26" s="162"/>
      <c r="F26" s="10"/>
      <c r="G26" s="8"/>
      <c r="H26" s="162"/>
      <c r="I26" s="10"/>
      <c r="J26" s="8"/>
      <c r="K26" s="162"/>
      <c r="L26" s="10"/>
      <c r="M26" s="8"/>
      <c r="N26" s="162"/>
      <c r="O26" s="10"/>
      <c r="P26" s="8"/>
      <c r="Q26" s="162"/>
      <c r="R26" s="10"/>
      <c r="S26" s="8"/>
      <c r="T26" s="162"/>
      <c r="U26" s="10"/>
      <c r="V26" s="8"/>
      <c r="W26" s="162"/>
      <c r="X26" s="10"/>
      <c r="Y26" s="8"/>
      <c r="Z26" s="162"/>
      <c r="AA26" s="10"/>
      <c r="AB26" s="8"/>
      <c r="AC26" s="162"/>
      <c r="AD26" s="10"/>
      <c r="AE26" s="8"/>
      <c r="AF26" s="162"/>
      <c r="AG26" s="10"/>
      <c r="AH26" s="8"/>
      <c r="AI26" s="162"/>
      <c r="AJ26" s="10"/>
      <c r="AK26" s="8"/>
      <c r="AL26" s="162"/>
      <c r="AM26" s="10"/>
      <c r="AN26" s="8"/>
      <c r="AO26" s="162"/>
      <c r="AQ26" s="30"/>
      <c r="AR26" s="166"/>
    </row>
    <row r="27" spans="1:44" ht="13.8" x14ac:dyDescent="0.3">
      <c r="A27" s="176">
        <v>22</v>
      </c>
      <c r="B27" s="161"/>
      <c r="C27" s="10"/>
      <c r="D27" s="8"/>
      <c r="E27" s="162"/>
      <c r="F27" s="10"/>
      <c r="G27" s="8"/>
      <c r="H27" s="162"/>
      <c r="I27" s="10"/>
      <c r="J27" s="8"/>
      <c r="K27" s="162"/>
      <c r="L27" s="10"/>
      <c r="M27" s="8"/>
      <c r="N27" s="162"/>
      <c r="O27" s="10"/>
      <c r="P27" s="8"/>
      <c r="Q27" s="162"/>
      <c r="R27" s="10"/>
      <c r="S27" s="8"/>
      <c r="T27" s="162"/>
      <c r="U27" s="10"/>
      <c r="V27" s="8"/>
      <c r="W27" s="162"/>
      <c r="X27" s="10"/>
      <c r="Y27" s="8"/>
      <c r="Z27" s="162"/>
      <c r="AA27" s="10"/>
      <c r="AB27" s="8"/>
      <c r="AC27" s="162"/>
      <c r="AD27" s="10"/>
      <c r="AE27" s="8"/>
      <c r="AF27" s="162"/>
      <c r="AG27" s="10"/>
      <c r="AH27" s="8"/>
      <c r="AI27" s="162"/>
      <c r="AJ27" s="10"/>
      <c r="AK27" s="8"/>
      <c r="AL27" s="162"/>
      <c r="AM27" s="10"/>
      <c r="AN27" s="8"/>
      <c r="AO27" s="162"/>
      <c r="AQ27" s="30"/>
      <c r="AR27" s="166"/>
    </row>
    <row r="28" spans="1:44" ht="13.8" x14ac:dyDescent="0.3">
      <c r="A28" s="176">
        <v>23</v>
      </c>
      <c r="B28" s="161"/>
      <c r="C28" s="10"/>
      <c r="D28" s="8"/>
      <c r="E28" s="162"/>
      <c r="F28" s="10"/>
      <c r="G28" s="8"/>
      <c r="H28" s="162"/>
      <c r="I28" s="10"/>
      <c r="J28" s="8"/>
      <c r="K28" s="162"/>
      <c r="L28" s="10"/>
      <c r="M28" s="8"/>
      <c r="N28" s="162"/>
      <c r="O28" s="10"/>
      <c r="P28" s="8"/>
      <c r="Q28" s="162"/>
      <c r="R28" s="10"/>
      <c r="S28" s="8"/>
      <c r="T28" s="162"/>
      <c r="U28" s="10"/>
      <c r="V28" s="8"/>
      <c r="W28" s="162"/>
      <c r="X28" s="10"/>
      <c r="Y28" s="8"/>
      <c r="Z28" s="162"/>
      <c r="AA28" s="10"/>
      <c r="AB28" s="8"/>
      <c r="AC28" s="162"/>
      <c r="AD28" s="10"/>
      <c r="AE28" s="8"/>
      <c r="AF28" s="162"/>
      <c r="AG28" s="10"/>
      <c r="AH28" s="8"/>
      <c r="AI28" s="162"/>
      <c r="AJ28" s="10"/>
      <c r="AK28" s="8"/>
      <c r="AL28" s="162"/>
      <c r="AM28" s="10"/>
      <c r="AN28" s="8"/>
      <c r="AO28" s="162"/>
      <c r="AQ28" s="30"/>
      <c r="AR28" s="166"/>
    </row>
    <row r="29" spans="1:44" ht="13.8" x14ac:dyDescent="0.3">
      <c r="A29" s="176">
        <v>24</v>
      </c>
      <c r="B29" s="161"/>
      <c r="C29" s="10"/>
      <c r="D29" s="8"/>
      <c r="E29" s="162"/>
      <c r="F29" s="10"/>
      <c r="G29" s="8"/>
      <c r="H29" s="162"/>
      <c r="I29" s="10"/>
      <c r="J29" s="8"/>
      <c r="K29" s="162"/>
      <c r="L29" s="10"/>
      <c r="M29" s="8"/>
      <c r="N29" s="162"/>
      <c r="O29" s="10"/>
      <c r="P29" s="8"/>
      <c r="Q29" s="162"/>
      <c r="R29" s="10"/>
      <c r="S29" s="8"/>
      <c r="T29" s="162"/>
      <c r="U29" s="10"/>
      <c r="V29" s="8"/>
      <c r="W29" s="162"/>
      <c r="X29" s="10"/>
      <c r="Y29" s="8"/>
      <c r="Z29" s="162"/>
      <c r="AA29" s="10"/>
      <c r="AB29" s="8"/>
      <c r="AC29" s="162"/>
      <c r="AD29" s="10"/>
      <c r="AE29" s="8"/>
      <c r="AF29" s="162"/>
      <c r="AG29" s="10"/>
      <c r="AH29" s="8"/>
      <c r="AI29" s="162"/>
      <c r="AJ29" s="10"/>
      <c r="AK29" s="8"/>
      <c r="AL29" s="162"/>
      <c r="AM29" s="10"/>
      <c r="AN29" s="8"/>
      <c r="AO29" s="162"/>
      <c r="AQ29" s="30"/>
      <c r="AR29" s="166"/>
    </row>
    <row r="30" spans="1:44" ht="13.8" x14ac:dyDescent="0.3">
      <c r="A30" s="176">
        <v>25</v>
      </c>
      <c r="B30" s="161"/>
      <c r="C30" s="10"/>
      <c r="D30" s="8"/>
      <c r="E30" s="162"/>
      <c r="F30" s="10"/>
      <c r="G30" s="8"/>
      <c r="H30" s="162"/>
      <c r="I30" s="10"/>
      <c r="J30" s="8"/>
      <c r="K30" s="162"/>
      <c r="L30" s="10"/>
      <c r="M30" s="8"/>
      <c r="N30" s="162"/>
      <c r="O30" s="10"/>
      <c r="P30" s="8"/>
      <c r="Q30" s="162"/>
      <c r="R30" s="10"/>
      <c r="S30" s="8"/>
      <c r="T30" s="162"/>
      <c r="U30" s="10"/>
      <c r="V30" s="8"/>
      <c r="W30" s="162"/>
      <c r="X30" s="10"/>
      <c r="Y30" s="8"/>
      <c r="Z30" s="162"/>
      <c r="AA30" s="10"/>
      <c r="AB30" s="8"/>
      <c r="AC30" s="162"/>
      <c r="AD30" s="10"/>
      <c r="AE30" s="8"/>
      <c r="AF30" s="162"/>
      <c r="AG30" s="10"/>
      <c r="AH30" s="8"/>
      <c r="AI30" s="162"/>
      <c r="AJ30" s="10"/>
      <c r="AK30" s="8"/>
      <c r="AL30" s="162"/>
      <c r="AM30" s="10"/>
      <c r="AN30" s="8"/>
      <c r="AO30" s="162"/>
      <c r="AQ30" s="30"/>
      <c r="AR30" s="166"/>
    </row>
    <row r="31" spans="1:44" ht="13.8" x14ac:dyDescent="0.3">
      <c r="A31" s="176">
        <v>26</v>
      </c>
      <c r="B31" s="161"/>
      <c r="C31" s="10"/>
      <c r="D31" s="8"/>
      <c r="E31" s="162"/>
      <c r="F31" s="10"/>
      <c r="G31" s="8"/>
      <c r="H31" s="162"/>
      <c r="I31" s="10"/>
      <c r="J31" s="8"/>
      <c r="K31" s="162"/>
      <c r="L31" s="10"/>
      <c r="M31" s="8"/>
      <c r="N31" s="162"/>
      <c r="O31" s="10"/>
      <c r="P31" s="8"/>
      <c r="Q31" s="162"/>
      <c r="R31" s="10"/>
      <c r="S31" s="8"/>
      <c r="T31" s="162"/>
      <c r="U31" s="10"/>
      <c r="V31" s="8"/>
      <c r="W31" s="162"/>
      <c r="X31" s="10"/>
      <c r="Y31" s="8"/>
      <c r="Z31" s="162"/>
      <c r="AA31" s="10"/>
      <c r="AB31" s="8"/>
      <c r="AC31" s="162"/>
      <c r="AD31" s="10"/>
      <c r="AE31" s="8"/>
      <c r="AF31" s="162"/>
      <c r="AG31" s="10"/>
      <c r="AH31" s="8"/>
      <c r="AI31" s="162"/>
      <c r="AJ31" s="10"/>
      <c r="AK31" s="8"/>
      <c r="AL31" s="162"/>
      <c r="AM31" s="10"/>
      <c r="AN31" s="8"/>
      <c r="AO31" s="162"/>
      <c r="AQ31" s="166"/>
      <c r="AR31" s="166"/>
    </row>
    <row r="32" spans="1:44" ht="13.8" x14ac:dyDescent="0.3">
      <c r="A32" s="176">
        <v>27</v>
      </c>
      <c r="B32" s="161"/>
      <c r="C32" s="10"/>
      <c r="D32" s="8"/>
      <c r="E32" s="162"/>
      <c r="F32" s="10"/>
      <c r="G32" s="8"/>
      <c r="H32" s="162"/>
      <c r="I32" s="10"/>
      <c r="J32" s="8"/>
      <c r="K32" s="162"/>
      <c r="L32" s="10"/>
      <c r="M32" s="8"/>
      <c r="N32" s="162"/>
      <c r="O32" s="10"/>
      <c r="P32" s="8"/>
      <c r="Q32" s="162"/>
      <c r="R32" s="10"/>
      <c r="S32" s="8"/>
      <c r="T32" s="162"/>
      <c r="U32" s="10"/>
      <c r="V32" s="8"/>
      <c r="W32" s="162"/>
      <c r="X32" s="10"/>
      <c r="Y32" s="8"/>
      <c r="Z32" s="162"/>
      <c r="AA32" s="10"/>
      <c r="AB32" s="8"/>
      <c r="AC32" s="162"/>
      <c r="AD32" s="10"/>
      <c r="AE32" s="8"/>
      <c r="AF32" s="162"/>
      <c r="AG32" s="10"/>
      <c r="AH32" s="8"/>
      <c r="AI32" s="162"/>
      <c r="AJ32" s="10"/>
      <c r="AK32" s="8"/>
      <c r="AL32" s="162"/>
      <c r="AM32" s="10"/>
      <c r="AN32" s="8"/>
      <c r="AO32" s="162"/>
    </row>
    <row r="33" spans="1:41" ht="13.8" x14ac:dyDescent="0.3">
      <c r="A33" s="176">
        <v>28</v>
      </c>
      <c r="B33" s="161">
        <f>'инд. оценки 1 кл.'!B32</f>
        <v>0</v>
      </c>
      <c r="C33" s="10"/>
      <c r="D33" s="8"/>
      <c r="E33" s="162"/>
      <c r="F33" s="10"/>
      <c r="G33" s="8"/>
      <c r="H33" s="162"/>
      <c r="I33" s="10"/>
      <c r="J33" s="8"/>
      <c r="K33" s="162"/>
      <c r="L33" s="10"/>
      <c r="M33" s="8"/>
      <c r="N33" s="162"/>
      <c r="O33" s="10"/>
      <c r="P33" s="8"/>
      <c r="Q33" s="162"/>
      <c r="R33" s="10"/>
      <c r="S33" s="8"/>
      <c r="T33" s="162"/>
      <c r="U33" s="10"/>
      <c r="V33" s="8"/>
      <c r="W33" s="162"/>
      <c r="X33" s="10"/>
      <c r="Y33" s="8"/>
      <c r="Z33" s="162"/>
      <c r="AA33" s="10"/>
      <c r="AB33" s="8"/>
      <c r="AC33" s="162"/>
      <c r="AD33" s="10"/>
      <c r="AE33" s="8"/>
      <c r="AF33" s="162"/>
      <c r="AG33" s="10"/>
      <c r="AH33" s="8"/>
      <c r="AI33" s="162"/>
      <c r="AJ33" s="10"/>
      <c r="AK33" s="8"/>
      <c r="AL33" s="162"/>
      <c r="AM33" s="10"/>
      <c r="AN33" s="8"/>
      <c r="AO33" s="162"/>
    </row>
    <row r="34" spans="1:41" ht="13.8" x14ac:dyDescent="0.3">
      <c r="A34" s="176">
        <v>29</v>
      </c>
      <c r="B34" s="161">
        <f>'инд. оценки 1 кл.'!B33</f>
        <v>0</v>
      </c>
      <c r="C34" s="10"/>
      <c r="D34" s="8"/>
      <c r="E34" s="162"/>
      <c r="F34" s="10"/>
      <c r="G34" s="8"/>
      <c r="H34" s="162"/>
      <c r="I34" s="10"/>
      <c r="J34" s="8"/>
      <c r="K34" s="162"/>
      <c r="L34" s="10"/>
      <c r="M34" s="8"/>
      <c r="N34" s="162"/>
      <c r="O34" s="10"/>
      <c r="P34" s="8"/>
      <c r="Q34" s="162"/>
      <c r="R34" s="10"/>
      <c r="S34" s="8"/>
      <c r="T34" s="162"/>
      <c r="U34" s="10"/>
      <c r="V34" s="8"/>
      <c r="W34" s="162"/>
      <c r="X34" s="10"/>
      <c r="Y34" s="8"/>
      <c r="Z34" s="162"/>
      <c r="AA34" s="10"/>
      <c r="AB34" s="8"/>
      <c r="AC34" s="162"/>
      <c r="AD34" s="10"/>
      <c r="AE34" s="8"/>
      <c r="AF34" s="162"/>
      <c r="AG34" s="10"/>
      <c r="AH34" s="8"/>
      <c r="AI34" s="162"/>
      <c r="AJ34" s="10"/>
      <c r="AK34" s="8"/>
      <c r="AL34" s="162"/>
      <c r="AM34" s="10"/>
      <c r="AN34" s="8"/>
      <c r="AO34" s="162"/>
    </row>
    <row r="35" spans="1:41" ht="13.8" x14ac:dyDescent="0.3">
      <c r="A35" s="176">
        <v>30</v>
      </c>
      <c r="B35" s="161">
        <f>'инд. оценки 1 кл.'!B34</f>
        <v>0</v>
      </c>
      <c r="C35" s="10"/>
      <c r="D35" s="8"/>
      <c r="E35" s="162"/>
      <c r="F35" s="10"/>
      <c r="G35" s="8"/>
      <c r="H35" s="162"/>
      <c r="I35" s="10"/>
      <c r="J35" s="8"/>
      <c r="K35" s="162"/>
      <c r="L35" s="10"/>
      <c r="M35" s="8"/>
      <c r="N35" s="162"/>
      <c r="O35" s="10"/>
      <c r="P35" s="8"/>
      <c r="Q35" s="162"/>
      <c r="R35" s="10"/>
      <c r="S35" s="8"/>
      <c r="T35" s="162"/>
      <c r="U35" s="10"/>
      <c r="V35" s="8"/>
      <c r="W35" s="162"/>
      <c r="X35" s="10"/>
      <c r="Y35" s="8"/>
      <c r="Z35" s="162"/>
      <c r="AA35" s="10"/>
      <c r="AB35" s="8"/>
      <c r="AC35" s="162"/>
      <c r="AD35" s="10"/>
      <c r="AE35" s="8"/>
      <c r="AF35" s="162"/>
      <c r="AG35" s="10"/>
      <c r="AH35" s="8"/>
      <c r="AI35" s="162"/>
      <c r="AJ35" s="10"/>
      <c r="AK35" s="8"/>
      <c r="AL35" s="162"/>
      <c r="AM35" s="10"/>
      <c r="AN35" s="8"/>
      <c r="AO35" s="162"/>
    </row>
    <row r="36" spans="1:41" ht="13.8" x14ac:dyDescent="0.3">
      <c r="A36" s="176">
        <v>31</v>
      </c>
      <c r="B36" s="161">
        <f>'инд. оценки 1 кл.'!B35</f>
        <v>0</v>
      </c>
      <c r="C36" s="10"/>
      <c r="D36" s="8"/>
      <c r="E36" s="162"/>
      <c r="F36" s="10"/>
      <c r="G36" s="8"/>
      <c r="H36" s="162"/>
      <c r="I36" s="10"/>
      <c r="J36" s="8"/>
      <c r="K36" s="162"/>
      <c r="L36" s="10"/>
      <c r="M36" s="8"/>
      <c r="N36" s="162"/>
      <c r="O36" s="10"/>
      <c r="P36" s="8"/>
      <c r="Q36" s="162"/>
      <c r="R36" s="10"/>
      <c r="S36" s="8"/>
      <c r="T36" s="162"/>
      <c r="U36" s="10"/>
      <c r="V36" s="8"/>
      <c r="W36" s="162"/>
      <c r="X36" s="10"/>
      <c r="Y36" s="8"/>
      <c r="Z36" s="162"/>
      <c r="AA36" s="10"/>
      <c r="AB36" s="8"/>
      <c r="AC36" s="162"/>
      <c r="AD36" s="10"/>
      <c r="AE36" s="8"/>
      <c r="AF36" s="162"/>
      <c r="AG36" s="10"/>
      <c r="AH36" s="8"/>
      <c r="AI36" s="162"/>
      <c r="AJ36" s="10"/>
      <c r="AK36" s="8"/>
      <c r="AL36" s="162"/>
      <c r="AM36" s="10"/>
      <c r="AN36" s="8"/>
      <c r="AO36" s="162"/>
    </row>
    <row r="37" spans="1:41" ht="13.8" x14ac:dyDescent="0.3">
      <c r="A37" s="176">
        <v>32</v>
      </c>
      <c r="B37" s="161">
        <f>'инд. оценки 1 кл.'!B36</f>
        <v>0</v>
      </c>
      <c r="C37" s="10"/>
      <c r="D37" s="8"/>
      <c r="E37" s="162"/>
      <c r="F37" s="10"/>
      <c r="G37" s="8"/>
      <c r="H37" s="162"/>
      <c r="I37" s="10"/>
      <c r="J37" s="8"/>
      <c r="K37" s="162"/>
      <c r="L37" s="10"/>
      <c r="M37" s="8"/>
      <c r="N37" s="162"/>
      <c r="O37" s="10"/>
      <c r="P37" s="8"/>
      <c r="Q37" s="162"/>
      <c r="R37" s="10"/>
      <c r="S37" s="8"/>
      <c r="T37" s="162"/>
      <c r="U37" s="10"/>
      <c r="V37" s="8"/>
      <c r="W37" s="162"/>
      <c r="X37" s="10"/>
      <c r="Y37" s="8"/>
      <c r="Z37" s="162"/>
      <c r="AA37" s="10"/>
      <c r="AB37" s="8"/>
      <c r="AC37" s="162"/>
      <c r="AD37" s="10"/>
      <c r="AE37" s="8"/>
      <c r="AF37" s="162"/>
      <c r="AG37" s="10"/>
      <c r="AH37" s="8"/>
      <c r="AI37" s="162"/>
      <c r="AJ37" s="10"/>
      <c r="AK37" s="8"/>
      <c r="AL37" s="162"/>
      <c r="AM37" s="10"/>
      <c r="AN37" s="8"/>
      <c r="AO37" s="162"/>
    </row>
    <row r="38" spans="1:41" ht="13.8" x14ac:dyDescent="0.3">
      <c r="A38" s="176">
        <v>33</v>
      </c>
      <c r="B38" s="161">
        <f>'инд. оценки 1 кл.'!B37</f>
        <v>0</v>
      </c>
      <c r="C38" s="10"/>
      <c r="D38" s="8"/>
      <c r="E38" s="162"/>
      <c r="F38" s="10"/>
      <c r="G38" s="8"/>
      <c r="H38" s="162"/>
      <c r="I38" s="10"/>
      <c r="J38" s="8"/>
      <c r="K38" s="162"/>
      <c r="L38" s="10"/>
      <c r="M38" s="8"/>
      <c r="N38" s="162"/>
      <c r="O38" s="10"/>
      <c r="P38" s="8"/>
      <c r="Q38" s="162"/>
      <c r="R38" s="10"/>
      <c r="S38" s="8"/>
      <c r="T38" s="162"/>
      <c r="U38" s="10"/>
      <c r="V38" s="8"/>
      <c r="W38" s="162"/>
      <c r="X38" s="10"/>
      <c r="Y38" s="8"/>
      <c r="Z38" s="162"/>
      <c r="AA38" s="10"/>
      <c r="AB38" s="8"/>
      <c r="AC38" s="162"/>
      <c r="AD38" s="10"/>
      <c r="AE38" s="8"/>
      <c r="AF38" s="162"/>
      <c r="AG38" s="10"/>
      <c r="AH38" s="8"/>
      <c r="AI38" s="162"/>
      <c r="AJ38" s="10"/>
      <c r="AK38" s="8"/>
      <c r="AL38" s="162"/>
      <c r="AM38" s="10"/>
      <c r="AN38" s="8"/>
      <c r="AO38" s="162"/>
    </row>
    <row r="39" spans="1:41" ht="13.8" x14ac:dyDescent="0.3">
      <c r="A39" s="176">
        <v>34</v>
      </c>
      <c r="B39" s="161">
        <f>'инд. оценки 1 кл.'!B38</f>
        <v>0</v>
      </c>
      <c r="C39" s="10"/>
      <c r="D39" s="8"/>
      <c r="E39" s="162"/>
      <c r="F39" s="10"/>
      <c r="G39" s="8"/>
      <c r="H39" s="162"/>
      <c r="I39" s="10"/>
      <c r="J39" s="8"/>
      <c r="K39" s="162"/>
      <c r="L39" s="10"/>
      <c r="M39" s="8"/>
      <c r="N39" s="162"/>
      <c r="O39" s="10"/>
      <c r="P39" s="8"/>
      <c r="Q39" s="162"/>
      <c r="R39" s="10"/>
      <c r="S39" s="8"/>
      <c r="T39" s="162"/>
      <c r="U39" s="10"/>
      <c r="V39" s="8"/>
      <c r="W39" s="162"/>
      <c r="X39" s="10"/>
      <c r="Y39" s="8"/>
      <c r="Z39" s="162"/>
      <c r="AA39" s="10"/>
      <c r="AB39" s="8"/>
      <c r="AC39" s="162"/>
      <c r="AD39" s="10"/>
      <c r="AE39" s="8"/>
      <c r="AF39" s="162"/>
      <c r="AG39" s="10"/>
      <c r="AH39" s="8"/>
      <c r="AI39" s="162"/>
      <c r="AJ39" s="10"/>
      <c r="AK39" s="8"/>
      <c r="AL39" s="162"/>
      <c r="AM39" s="10"/>
      <c r="AN39" s="8"/>
      <c r="AO39" s="162"/>
    </row>
    <row r="40" spans="1:41" ht="14.4" thickBot="1" x14ac:dyDescent="0.35">
      <c r="A40" s="196">
        <v>35</v>
      </c>
      <c r="B40" s="161">
        <f>'инд. оценки 1 кл.'!B39</f>
        <v>0</v>
      </c>
      <c r="C40" s="48"/>
      <c r="D40" s="215"/>
      <c r="E40" s="204"/>
      <c r="F40" s="48"/>
      <c r="G40" s="215"/>
      <c r="H40" s="204"/>
      <c r="I40" s="48"/>
      <c r="J40" s="215"/>
      <c r="K40" s="204"/>
      <c r="L40" s="48"/>
      <c r="M40" s="215"/>
      <c r="N40" s="204"/>
      <c r="O40" s="48"/>
      <c r="P40" s="215"/>
      <c r="Q40" s="204"/>
      <c r="R40" s="48"/>
      <c r="S40" s="215"/>
      <c r="T40" s="204"/>
      <c r="U40" s="48"/>
      <c r="V40" s="215"/>
      <c r="W40" s="204"/>
      <c r="X40" s="48"/>
      <c r="Y40" s="215"/>
      <c r="Z40" s="204"/>
      <c r="AA40" s="48"/>
      <c r="AB40" s="215"/>
      <c r="AC40" s="204"/>
      <c r="AD40" s="48"/>
      <c r="AE40" s="215"/>
      <c r="AF40" s="204"/>
      <c r="AG40" s="48"/>
      <c r="AH40" s="215"/>
      <c r="AI40" s="204"/>
      <c r="AJ40" s="48"/>
      <c r="AK40" s="215"/>
      <c r="AL40" s="204"/>
      <c r="AM40" s="48"/>
      <c r="AN40" s="215"/>
      <c r="AO40" s="204"/>
    </row>
  </sheetData>
  <sheetProtection password="CF36" sheet="1" formatCells="0" formatColumns="0" formatRows="0"/>
  <mergeCells count="24">
    <mergeCell ref="A1:AO1"/>
    <mergeCell ref="C2:K2"/>
    <mergeCell ref="L2:AF2"/>
    <mergeCell ref="AG2:AO2"/>
    <mergeCell ref="C3:H3"/>
    <mergeCell ref="R4:T4"/>
    <mergeCell ref="I3:K3"/>
    <mergeCell ref="L3:AC3"/>
    <mergeCell ref="AD3:AF3"/>
    <mergeCell ref="AG3:AO3"/>
    <mergeCell ref="U4:W4"/>
    <mergeCell ref="X4:Z4"/>
    <mergeCell ref="AA4:AC4"/>
    <mergeCell ref="AD4:AF4"/>
    <mergeCell ref="I4:K4"/>
    <mergeCell ref="AG4:AI4"/>
    <mergeCell ref="AJ4:AL4"/>
    <mergeCell ref="AM4:AO4"/>
    <mergeCell ref="O4:Q4"/>
    <mergeCell ref="A4:A5"/>
    <mergeCell ref="B4:B5"/>
    <mergeCell ref="C4:E4"/>
    <mergeCell ref="F4:H4"/>
    <mergeCell ref="L4:N4"/>
  </mergeCells>
  <phoneticPr fontId="3" type="noConversion"/>
  <conditionalFormatting sqref="B6:B40">
    <cfRule type="cellIs" dxfId="350" priority="1" stopIfTrue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2060"/>
  </sheetPr>
  <dimension ref="A1:AQ43"/>
  <sheetViews>
    <sheetView workbookViewId="0">
      <selection sqref="A1:AO1"/>
    </sheetView>
  </sheetViews>
  <sheetFormatPr defaultColWidth="8.6640625" defaultRowHeight="13.2" x14ac:dyDescent="0.25"/>
  <cols>
    <col min="1" max="1" width="19.44140625" style="2" customWidth="1"/>
    <col min="2" max="40" width="3" customWidth="1"/>
  </cols>
  <sheetData>
    <row r="1" spans="1:43" ht="14.4" thickBot="1" x14ac:dyDescent="0.3">
      <c r="A1" s="324" t="s">
        <v>74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</row>
    <row r="2" spans="1:43" s="3" customFormat="1" ht="18" x14ac:dyDescent="0.25">
      <c r="A2" s="325" t="s">
        <v>37</v>
      </c>
      <c r="B2" s="328" t="s">
        <v>18</v>
      </c>
      <c r="C2" s="320"/>
      <c r="D2" s="320"/>
      <c r="E2" s="320"/>
      <c r="F2" s="320"/>
      <c r="G2" s="320"/>
      <c r="H2" s="320"/>
      <c r="I2" s="320"/>
      <c r="J2" s="321"/>
      <c r="K2" s="328" t="s">
        <v>19</v>
      </c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1"/>
      <c r="AF2" s="319" t="s">
        <v>34</v>
      </c>
      <c r="AG2" s="320"/>
      <c r="AH2" s="320"/>
      <c r="AI2" s="320"/>
      <c r="AJ2" s="320"/>
      <c r="AK2" s="320"/>
      <c r="AL2" s="320"/>
      <c r="AM2" s="320"/>
      <c r="AN2" s="321"/>
      <c r="AO2" s="5"/>
      <c r="AP2" s="5"/>
      <c r="AQ2" s="5"/>
    </row>
    <row r="3" spans="1:43" s="3" customFormat="1" ht="18" x14ac:dyDescent="0.25">
      <c r="A3" s="326"/>
      <c r="B3" s="312" t="s">
        <v>87</v>
      </c>
      <c r="C3" s="310"/>
      <c r="D3" s="310"/>
      <c r="E3" s="310"/>
      <c r="F3" s="310"/>
      <c r="G3" s="310"/>
      <c r="H3" s="310" t="s">
        <v>86</v>
      </c>
      <c r="I3" s="310"/>
      <c r="J3" s="311"/>
      <c r="K3" s="312" t="s">
        <v>87</v>
      </c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 t="s">
        <v>86</v>
      </c>
      <c r="AD3" s="310"/>
      <c r="AE3" s="311"/>
      <c r="AF3" s="313" t="s">
        <v>86</v>
      </c>
      <c r="AG3" s="310"/>
      <c r="AH3" s="310"/>
      <c r="AI3" s="310"/>
      <c r="AJ3" s="310"/>
      <c r="AK3" s="310"/>
      <c r="AL3" s="310"/>
      <c r="AM3" s="310"/>
      <c r="AN3" s="311"/>
      <c r="AO3" s="5"/>
      <c r="AP3" s="5"/>
      <c r="AQ3" s="5"/>
    </row>
    <row r="4" spans="1:43" ht="78" customHeight="1" x14ac:dyDescent="0.25">
      <c r="A4" s="329" t="s">
        <v>1</v>
      </c>
      <c r="B4" s="331" t="s">
        <v>2</v>
      </c>
      <c r="C4" s="322"/>
      <c r="D4" s="322"/>
      <c r="E4" s="322" t="s">
        <v>3</v>
      </c>
      <c r="F4" s="322"/>
      <c r="G4" s="322"/>
      <c r="H4" s="322" t="s">
        <v>13</v>
      </c>
      <c r="I4" s="322"/>
      <c r="J4" s="327"/>
      <c r="K4" s="331" t="s">
        <v>4</v>
      </c>
      <c r="L4" s="322"/>
      <c r="M4" s="322"/>
      <c r="N4" s="322" t="s">
        <v>5</v>
      </c>
      <c r="O4" s="322"/>
      <c r="P4" s="322"/>
      <c r="Q4" s="322" t="s">
        <v>36</v>
      </c>
      <c r="R4" s="322"/>
      <c r="S4" s="322"/>
      <c r="T4" s="322" t="s">
        <v>40</v>
      </c>
      <c r="U4" s="322"/>
      <c r="V4" s="322"/>
      <c r="W4" s="322" t="s">
        <v>35</v>
      </c>
      <c r="X4" s="322"/>
      <c r="Y4" s="322"/>
      <c r="Z4" s="322" t="s">
        <v>8</v>
      </c>
      <c r="AA4" s="322"/>
      <c r="AB4" s="322"/>
      <c r="AC4" s="322" t="s">
        <v>17</v>
      </c>
      <c r="AD4" s="322"/>
      <c r="AE4" s="327"/>
      <c r="AF4" s="323" t="s">
        <v>14</v>
      </c>
      <c r="AG4" s="322"/>
      <c r="AH4" s="322"/>
      <c r="AI4" s="322" t="s">
        <v>15</v>
      </c>
      <c r="AJ4" s="322"/>
      <c r="AK4" s="322"/>
      <c r="AL4" s="322" t="s">
        <v>16</v>
      </c>
      <c r="AM4" s="322"/>
      <c r="AN4" s="327"/>
      <c r="AO4" s="39"/>
      <c r="AP4" s="39"/>
      <c r="AQ4" s="39"/>
    </row>
    <row r="5" spans="1:43" ht="15" thickBot="1" x14ac:dyDescent="0.35">
      <c r="A5" s="330"/>
      <c r="B5" s="92" t="s">
        <v>11</v>
      </c>
      <c r="C5" s="93" t="s">
        <v>12</v>
      </c>
      <c r="D5" s="94" t="s">
        <v>31</v>
      </c>
      <c r="E5" s="93" t="s">
        <v>11</v>
      </c>
      <c r="F5" s="93" t="s">
        <v>12</v>
      </c>
      <c r="G5" s="94" t="s">
        <v>31</v>
      </c>
      <c r="H5" s="93" t="s">
        <v>11</v>
      </c>
      <c r="I5" s="93" t="s">
        <v>12</v>
      </c>
      <c r="J5" s="95" t="s">
        <v>31</v>
      </c>
      <c r="K5" s="92" t="s">
        <v>11</v>
      </c>
      <c r="L5" s="93" t="s">
        <v>12</v>
      </c>
      <c r="M5" s="94" t="s">
        <v>31</v>
      </c>
      <c r="N5" s="93" t="s">
        <v>11</v>
      </c>
      <c r="O5" s="93" t="s">
        <v>12</v>
      </c>
      <c r="P5" s="94" t="s">
        <v>31</v>
      </c>
      <c r="Q5" s="93" t="s">
        <v>11</v>
      </c>
      <c r="R5" s="93" t="s">
        <v>12</v>
      </c>
      <c r="S5" s="94" t="s">
        <v>31</v>
      </c>
      <c r="T5" s="93" t="s">
        <v>11</v>
      </c>
      <c r="U5" s="93" t="s">
        <v>12</v>
      </c>
      <c r="V5" s="94" t="s">
        <v>31</v>
      </c>
      <c r="W5" s="93" t="s">
        <v>11</v>
      </c>
      <c r="X5" s="93" t="s">
        <v>12</v>
      </c>
      <c r="Y5" s="94" t="s">
        <v>31</v>
      </c>
      <c r="Z5" s="93" t="s">
        <v>11</v>
      </c>
      <c r="AA5" s="93" t="s">
        <v>12</v>
      </c>
      <c r="AB5" s="94" t="s">
        <v>31</v>
      </c>
      <c r="AC5" s="93" t="s">
        <v>11</v>
      </c>
      <c r="AD5" s="93" t="s">
        <v>12</v>
      </c>
      <c r="AE5" s="95" t="s">
        <v>31</v>
      </c>
      <c r="AF5" s="96" t="s">
        <v>83</v>
      </c>
      <c r="AG5" s="93" t="s">
        <v>12</v>
      </c>
      <c r="AH5" s="94" t="s">
        <v>31</v>
      </c>
      <c r="AI5" s="93" t="s">
        <v>11</v>
      </c>
      <c r="AJ5" s="93" t="s">
        <v>12</v>
      </c>
      <c r="AK5" s="94" t="s">
        <v>31</v>
      </c>
      <c r="AL5" s="93" t="s">
        <v>11</v>
      </c>
      <c r="AM5" s="93" t="s">
        <v>12</v>
      </c>
      <c r="AN5" s="95" t="s">
        <v>31</v>
      </c>
    </row>
    <row r="6" spans="1:43" ht="11.25" customHeight="1" x14ac:dyDescent="0.25">
      <c r="A6" s="148">
        <f>'Первичные данные 2 кл.'!B6</f>
        <v>0</v>
      </c>
      <c r="B6" s="118" t="str">
        <f>IF(A6=0," ",IF(ISBLANK('Первичные данные 2 кл.'!C6)=TRUE," ",SUM('Первичные данные 2 кл.'!C6:D6)))</f>
        <v xml:space="preserve"> </v>
      </c>
      <c r="C6" s="119" t="str">
        <f>IF(A6=0," ",IF(ISBLANK('Первичные данные 2 кл.'!C6)=TRUE," ",'Первичные данные 2 кл.'!E6))</f>
        <v xml:space="preserve"> </v>
      </c>
      <c r="D6" s="119" t="str">
        <f>IF(A6=0," ",IF(ISBLANK('Первичные данные 2 кл.'!C6)=TRUE," ",B6+C6))</f>
        <v xml:space="preserve"> </v>
      </c>
      <c r="E6" s="119" t="str">
        <f>IF(A6=0," ",IF(ISBLANK('Первичные данные 2 кл.'!C6)=TRUE," ",SUM('Первичные данные 2 кл.'!F6:G6)))</f>
        <v xml:space="preserve"> </v>
      </c>
      <c r="F6" s="119" t="str">
        <f>IF(A6=0," ",IF(ISBLANK('Первичные данные 2 кл.'!C6)=TRUE," ",'Первичные данные 2 кл.'!H6))</f>
        <v xml:space="preserve"> </v>
      </c>
      <c r="G6" s="119" t="str">
        <f>IF(A6=0," ",IF(ISBLANK('Первичные данные 2 кл.'!C6)=TRUE," ",E6+F6))</f>
        <v xml:space="preserve"> </v>
      </c>
      <c r="H6" s="119" t="str">
        <f>IF(A6=0," ",IF(ISBLANK('Первичные данные 2 кл.'!C6)=TRUE," ",SUM('Первичные данные 2 кл.'!I6:J6)))</f>
        <v xml:space="preserve"> </v>
      </c>
      <c r="I6" s="119" t="str">
        <f>IF(A6=0," ",IF(ISBLANK('Первичные данные 2 кл.'!C6)=TRUE," ",'Первичные данные 2 кл.'!K6))</f>
        <v xml:space="preserve"> </v>
      </c>
      <c r="J6" s="120" t="str">
        <f>IF(A6=0," ",IF(ISBLANK('Первичные данные 2 кл.'!C6)=TRUE," ",H6+I6))</f>
        <v xml:space="preserve"> </v>
      </c>
      <c r="K6" s="118" t="str">
        <f>IF(A6=0," ",IF(ISBLANK('Первичные данные 2 кл.'!C6)=TRUE," ",SUM('Первичные данные 2 кл.'!L6:M6)))</f>
        <v xml:space="preserve"> </v>
      </c>
      <c r="L6" s="119" t="str">
        <f>IF(A6=0," ",IF(ISBLANK('Первичные данные 2 кл.'!C6)=TRUE," ",'Первичные данные 2 кл.'!N6))</f>
        <v xml:space="preserve"> </v>
      </c>
      <c r="M6" s="119" t="str">
        <f>IF(A6=0," ",IF(ISBLANK('Первичные данные 2 кл.'!C6)=TRUE," ",K6+L6))</f>
        <v xml:space="preserve"> </v>
      </c>
      <c r="N6" s="119" t="str">
        <f>IF(A6=0," ",IF(ISBLANK('Первичные данные 2 кл.'!C6)=TRUE," ",SUM('Первичные данные 2 кл.'!O6:P6)))</f>
        <v xml:space="preserve"> </v>
      </c>
      <c r="O6" s="119" t="str">
        <f>IF(A6=0," ",IF(ISBLANK('Первичные данные 2 кл.'!C6)=TRUE," ",'Первичные данные 2 кл.'!Q6))</f>
        <v xml:space="preserve"> </v>
      </c>
      <c r="P6" s="119" t="str">
        <f>IF(A6=0," ",IF(ISBLANK('Первичные данные 2 кл.'!C6)=TRUE," ",N6+O6))</f>
        <v xml:space="preserve"> </v>
      </c>
      <c r="Q6" s="119" t="str">
        <f>IF(A6=0," ",IF(ISBLANK('Первичные данные 2 кл.'!C6)=TRUE," ",SUM('Первичные данные 2 кл.'!R6:S6)))</f>
        <v xml:space="preserve"> </v>
      </c>
      <c r="R6" s="119" t="str">
        <f>IF(A6=0," ",IF(ISBLANK('Первичные данные 2 кл.'!C6)=TRUE," ",'Первичные данные 2 кл.'!T6))</f>
        <v xml:space="preserve"> </v>
      </c>
      <c r="S6" s="119" t="str">
        <f>IF(A6=0," ",IF(ISBLANK('Первичные данные 2 кл.'!C6)=TRUE," ",Q6+R6))</f>
        <v xml:space="preserve"> </v>
      </c>
      <c r="T6" s="119" t="str">
        <f>IF(A6=0," ",IF(ISBLANK('Первичные данные 2 кл.'!C6)=TRUE," ",SUM('Первичные данные 2 кл.'!U6:V6)))</f>
        <v xml:space="preserve"> </v>
      </c>
      <c r="U6" s="119" t="str">
        <f>IF(A6=0," ",IF(ISBLANK('Первичные данные 2 кл.'!C6)=TRUE," ",'Первичные данные 2 кл.'!W6))</f>
        <v xml:space="preserve"> </v>
      </c>
      <c r="V6" s="119" t="str">
        <f>IF(A6=0," ",IF(ISBLANK('Первичные данные 2 кл.'!C6)=TRUE," ",T6+U6))</f>
        <v xml:space="preserve"> </v>
      </c>
      <c r="W6" s="119" t="str">
        <f>IF(A6=0," ",IF(ISBLANK('Первичные данные 2 кл.'!C6)=TRUE," ",SUM('Первичные данные 2 кл.'!X6:Y6)))</f>
        <v xml:space="preserve"> </v>
      </c>
      <c r="X6" s="119" t="str">
        <f>IF(A6=0," ",IF(ISBLANK('Первичные данные 2 кл.'!C6)=TRUE," ",'Первичные данные 2 кл.'!Z6))</f>
        <v xml:space="preserve"> </v>
      </c>
      <c r="Y6" s="119" t="str">
        <f>IF(A6=0," ",IF(ISBLANK('Первичные данные 2 кл.'!C6)=TRUE," ",W6+X6))</f>
        <v xml:space="preserve"> </v>
      </c>
      <c r="Z6" s="119" t="str">
        <f>IF(A6=0," ",IF(ISBLANK('Первичные данные 2 кл.'!C6)=TRUE," ",SUM('Первичные данные 2 кл.'!AA6:AB6)))</f>
        <v xml:space="preserve"> </v>
      </c>
      <c r="AA6" s="119" t="str">
        <f>IF(A6=0," ",IF(ISBLANK('Первичные данные 2 кл.'!C6)=TRUE," ",'Первичные данные 2 кл.'!AC6))</f>
        <v xml:space="preserve"> </v>
      </c>
      <c r="AB6" s="119" t="str">
        <f>IF(A6=0," ",IF(ISBLANK('Первичные данные 2 кл.'!C6)=TRUE," ",Z6+AA6))</f>
        <v xml:space="preserve"> </v>
      </c>
      <c r="AC6" s="119" t="str">
        <f>IF(A6=0," ",IF(ISBLANK('Первичные данные 2 кл.'!C6)=TRUE," ",SUM('Первичные данные 2 кл.'!AD6:AE6)))</f>
        <v xml:space="preserve"> </v>
      </c>
      <c r="AD6" s="119" t="str">
        <f>IF(A6=0," ",IF(ISBLANK('Первичные данные 2 кл.'!C6)=TRUE," ",'Первичные данные 2 кл.'!AF6))</f>
        <v xml:space="preserve"> </v>
      </c>
      <c r="AE6" s="120" t="str">
        <f>IF(A6=0," ",IF(ISBLANK('Первичные данные 2 кл.'!C6)=TRUE," ",AC6+AD6))</f>
        <v xml:space="preserve"> </v>
      </c>
      <c r="AF6" s="121" t="str">
        <f>IF(A6=0," ",IF(ISBLANK('Первичные данные 2 кл.'!C6)=TRUE," ",SUM('Первичные данные 2 кл.'!AG6:AH6)))</f>
        <v xml:space="preserve"> </v>
      </c>
      <c r="AG6" s="119" t="str">
        <f>IF(A6=0," ",IF(ISBLANK('Первичные данные 2 кл.'!C6)=TRUE," ",'Первичные данные 2 кл.'!AI6))</f>
        <v xml:space="preserve"> </v>
      </c>
      <c r="AH6" s="119" t="str">
        <f>IF(A6=0," ",IF(ISBLANK('Первичные данные 2 кл.'!C6)=TRUE," ",AF6+AG6))</f>
        <v xml:space="preserve"> </v>
      </c>
      <c r="AI6" s="119" t="str">
        <f>IF(A6=0," ",IF(ISBLANK('Первичные данные 2 кл.'!C6)=TRUE," ",SUM('Первичные данные 2 кл.'!AJ6:AK6)))</f>
        <v xml:space="preserve"> </v>
      </c>
      <c r="AJ6" s="119" t="str">
        <f>IF(A6=0," ",IF(ISBLANK('Первичные данные 2 кл.'!C6)=TRUE," ",'Первичные данные 2 кл.'!AL6))</f>
        <v xml:space="preserve"> </v>
      </c>
      <c r="AK6" s="119" t="str">
        <f>IF(A6=0," ",IF(ISBLANK('Первичные данные 2 кл.'!C6)=TRUE," ",AI6+AJ6))</f>
        <v xml:space="preserve"> </v>
      </c>
      <c r="AL6" s="119" t="str">
        <f>IF(A6=0," ",IF(ISBLANK('Первичные данные 2 кл.'!C6)=TRUE," ",SUM('Первичные данные 2 кл.'!AM6:AN6)))</f>
        <v xml:space="preserve"> </v>
      </c>
      <c r="AM6" s="119" t="str">
        <f>IF(A6=0," ",IF(ISBLANK('Первичные данные 2 кл.'!C6)=TRUE," ",'Первичные данные 2 кл.'!AO6))</f>
        <v xml:space="preserve"> </v>
      </c>
      <c r="AN6" s="120" t="str">
        <f>IF(A6=0," ",IF(ISBLANK('Первичные данные 2 кл.'!C6)=TRUE," ",AL6+AM6))</f>
        <v xml:space="preserve"> </v>
      </c>
    </row>
    <row r="7" spans="1:43" ht="11.25" customHeight="1" x14ac:dyDescent="0.25">
      <c r="A7" s="148">
        <f>'Первичные данные 2 кл.'!B7</f>
        <v>0</v>
      </c>
      <c r="B7" s="118" t="str">
        <f>IF(A7=0," ",IF(ISBLANK('Первичные данные 2 кл.'!C7)=TRUE," ",SUM('Первичные данные 2 кл.'!C7:D7)))</f>
        <v xml:space="preserve"> </v>
      </c>
      <c r="C7" s="119" t="str">
        <f>IF(A7=0," ",IF(ISBLANK('Первичные данные 2 кл.'!C7)=TRUE," ",'Первичные данные 2 кл.'!E7))</f>
        <v xml:space="preserve"> </v>
      </c>
      <c r="D7" s="42" t="str">
        <f>IF(A7=0," ",IF(ISBLANK('Первичные данные 2 кл.'!C7)=TRUE," ",B7+C7))</f>
        <v xml:space="preserve"> </v>
      </c>
      <c r="E7" s="119" t="str">
        <f>IF(A7=0," ",IF(ISBLANK('Первичные данные 2 кл.'!C7)=TRUE," ",SUM('Первичные данные 2 кл.'!F7:G7)))</f>
        <v xml:space="preserve"> </v>
      </c>
      <c r="F7" s="119" t="str">
        <f>IF(A7=0," ",IF(ISBLANK('Первичные данные 2 кл.'!C7)=TRUE," ",'Первичные данные 2 кл.'!H7))</f>
        <v xml:space="preserve"> </v>
      </c>
      <c r="G7" s="42" t="str">
        <f>IF(A7=0," ",IF(ISBLANK('Первичные данные 2 кл.'!C7)=TRUE," ",E7+F7))</f>
        <v xml:space="preserve"> </v>
      </c>
      <c r="H7" s="119" t="str">
        <f>IF(A7=0," ",IF(ISBLANK('Первичные данные 2 кл.'!C7)=TRUE," ",SUM('Первичные данные 2 кл.'!I7:J7)))</f>
        <v xml:space="preserve"> </v>
      </c>
      <c r="I7" s="119" t="str">
        <f>IF(A7=0," ",IF(ISBLANK('Первичные данные 2 кл.'!C7)=TRUE," ",'Первичные данные 2 кл.'!K7))</f>
        <v xml:space="preserve"> </v>
      </c>
      <c r="J7" s="122" t="str">
        <f>IF(A7=0," ",IF(ISBLANK('Первичные данные 2 кл.'!C7)=TRUE," ",H7+I7))</f>
        <v xml:space="preserve"> </v>
      </c>
      <c r="K7" s="118" t="str">
        <f>IF(A7=0," ",IF(ISBLANK('Первичные данные 2 кл.'!C7)=TRUE," ",SUM('Первичные данные 2 кл.'!L7:M7)))</f>
        <v xml:space="preserve"> </v>
      </c>
      <c r="L7" s="119" t="str">
        <f>IF(A7=0," ",IF(ISBLANK('Первичные данные 2 кл.'!C7)=TRUE," ",'Первичные данные 2 кл.'!N7))</f>
        <v xml:space="preserve"> </v>
      </c>
      <c r="M7" s="42" t="str">
        <f>IF(A7=0," ",IF(ISBLANK('Первичные данные 2 кл.'!C7)=TRUE," ",K7+L7))</f>
        <v xml:space="preserve"> </v>
      </c>
      <c r="N7" s="119" t="str">
        <f>IF(A7=0," ",IF(ISBLANK('Первичные данные 2 кл.'!C7)=TRUE," ",SUM('Первичные данные 2 кл.'!O7:P7)))</f>
        <v xml:space="preserve"> </v>
      </c>
      <c r="O7" s="119" t="str">
        <f>IF(A7=0," ",IF(ISBLANK('Первичные данные 2 кл.'!C7)=TRUE," ",'Первичные данные 2 кл.'!Q7))</f>
        <v xml:space="preserve"> </v>
      </c>
      <c r="P7" s="42" t="str">
        <f>IF(A7=0," ",IF(ISBLANK('Первичные данные 2 кл.'!C7)=TRUE," ",N7+O7))</f>
        <v xml:space="preserve"> </v>
      </c>
      <c r="Q7" s="119" t="str">
        <f>IF(A7=0," ",IF(ISBLANK('Первичные данные 2 кл.'!C7)=TRUE," ",SUM('Первичные данные 2 кл.'!R7:S7)))</f>
        <v xml:space="preserve"> </v>
      </c>
      <c r="R7" s="119" t="str">
        <f>IF(A7=0," ",IF(ISBLANK('Первичные данные 2 кл.'!C7)=TRUE," ",'Первичные данные 2 кл.'!T7))</f>
        <v xml:space="preserve"> </v>
      </c>
      <c r="S7" s="42" t="str">
        <f>IF(A7=0," ",IF(ISBLANK('Первичные данные 2 кл.'!C7)=TRUE," ",Q7+R7))</f>
        <v xml:space="preserve"> </v>
      </c>
      <c r="T7" s="119" t="str">
        <f>IF(A7=0," ",IF(ISBLANK('Первичные данные 2 кл.'!C7)=TRUE," ",SUM('Первичные данные 2 кл.'!U7:V7)))</f>
        <v xml:space="preserve"> </v>
      </c>
      <c r="U7" s="119" t="str">
        <f>IF(A7=0," ",IF(ISBLANK('Первичные данные 2 кл.'!C7)=TRUE," ",'Первичные данные 2 кл.'!W7))</f>
        <v xml:space="preserve"> </v>
      </c>
      <c r="V7" s="42" t="str">
        <f>IF(A7=0," ",IF(ISBLANK('Первичные данные 2 кл.'!C7)=TRUE," ",T7+U7))</f>
        <v xml:space="preserve"> </v>
      </c>
      <c r="W7" s="119" t="str">
        <f>IF(A7=0," ",IF(ISBLANK('Первичные данные 2 кл.'!C7)=TRUE," ",SUM('Первичные данные 2 кл.'!X7:Y7)))</f>
        <v xml:space="preserve"> </v>
      </c>
      <c r="X7" s="119" t="str">
        <f>IF(A7=0," ",IF(ISBLANK('Первичные данные 2 кл.'!C7)=TRUE," ",'Первичные данные 2 кл.'!Z7))</f>
        <v xml:space="preserve"> </v>
      </c>
      <c r="Y7" s="42" t="str">
        <f>IF(A7=0," ",IF(ISBLANK('Первичные данные 2 кл.'!C7)=TRUE," ",W7+X7))</f>
        <v xml:space="preserve"> </v>
      </c>
      <c r="Z7" s="119" t="str">
        <f>IF(A7=0," ",IF(ISBLANK('Первичные данные 2 кл.'!C7)=TRUE," ",SUM('Первичные данные 2 кл.'!AA7:AB7)))</f>
        <v xml:space="preserve"> </v>
      </c>
      <c r="AA7" s="119" t="str">
        <f>IF(A7=0," ",IF(ISBLANK('Первичные данные 2 кл.'!C7)=TRUE," ",'Первичные данные 2 кл.'!AC7))</f>
        <v xml:space="preserve"> </v>
      </c>
      <c r="AB7" s="42" t="str">
        <f>IF(A7=0," ",IF(ISBLANK('Первичные данные 2 кл.'!C7)=TRUE," ",Z7+AA7))</f>
        <v xml:space="preserve"> </v>
      </c>
      <c r="AC7" s="119" t="str">
        <f>IF(A7=0," ",IF(ISBLANK('Первичные данные 2 кл.'!C7)=TRUE," ",SUM('Первичные данные 2 кл.'!AD7:AE7)))</f>
        <v xml:space="preserve"> </v>
      </c>
      <c r="AD7" s="119" t="str">
        <f>IF(A7=0," ",IF(ISBLANK('Первичные данные 2 кл.'!C7)=TRUE," ",'Первичные данные 2 кл.'!AF7))</f>
        <v xml:space="preserve"> </v>
      </c>
      <c r="AE7" s="122" t="str">
        <f>IF(A7=0," ",IF(ISBLANK('Первичные данные 2 кл.'!C7)=TRUE," ",AC7+AD7))</f>
        <v xml:space="preserve"> </v>
      </c>
      <c r="AF7" s="121" t="str">
        <f>IF(A7=0," ",IF(ISBLANK('Первичные данные 2 кл.'!C7)=TRUE," ",SUM('Первичные данные 2 кл.'!AG7:AH7)))</f>
        <v xml:space="preserve"> </v>
      </c>
      <c r="AG7" s="119" t="str">
        <f>IF(A7=0," ",IF(ISBLANK('Первичные данные 2 кл.'!C7)=TRUE," ",'Первичные данные 2 кл.'!AI7))</f>
        <v xml:space="preserve"> </v>
      </c>
      <c r="AH7" s="42" t="str">
        <f>IF(A7=0," ",IF(ISBLANK('Первичные данные 2 кл.'!C7)=TRUE," ",AF7+AG7))</f>
        <v xml:space="preserve"> </v>
      </c>
      <c r="AI7" s="119" t="str">
        <f>IF(A7=0," ",IF(ISBLANK('Первичные данные 2 кл.'!C7)=TRUE," ",SUM('Первичные данные 2 кл.'!AJ7:AK7)))</f>
        <v xml:space="preserve"> </v>
      </c>
      <c r="AJ7" s="119" t="str">
        <f>IF(A7=0," ",IF(ISBLANK('Первичные данные 2 кл.'!C7)=TRUE," ",'Первичные данные 2 кл.'!AL7))</f>
        <v xml:space="preserve"> </v>
      </c>
      <c r="AK7" s="42" t="str">
        <f>IF(A7=0," ",IF(ISBLANK('Первичные данные 2 кл.'!C7)=TRUE," ",AI7+AJ7))</f>
        <v xml:space="preserve"> </v>
      </c>
      <c r="AL7" s="119" t="str">
        <f>IF(A7=0," ",IF(ISBLANK('Первичные данные 2 кл.'!C7)=TRUE," ",SUM('Первичные данные 2 кл.'!AM7:AN7)))</f>
        <v xml:space="preserve"> </v>
      </c>
      <c r="AM7" s="119" t="str">
        <f>IF(A7=0," ",IF(ISBLANK('Первичные данные 2 кл.'!C7)=TRUE," ",'Первичные данные 2 кл.'!AO7))</f>
        <v xml:space="preserve"> </v>
      </c>
      <c r="AN7" s="122" t="str">
        <f>IF(A7=0," ",IF(ISBLANK('Первичные данные 2 кл.'!C7)=TRUE," ",AL7+AM7))</f>
        <v xml:space="preserve"> </v>
      </c>
    </row>
    <row r="8" spans="1:43" ht="11.25" customHeight="1" x14ac:dyDescent="0.25">
      <c r="A8" s="148">
        <f>'Первичные данные 2 кл.'!B8</f>
        <v>0</v>
      </c>
      <c r="B8" s="118" t="str">
        <f>IF(A8=0," ",IF(ISBLANK('Первичные данные 2 кл.'!C8)=TRUE," ",SUM('Первичные данные 2 кл.'!C8:D8)))</f>
        <v xml:space="preserve"> </v>
      </c>
      <c r="C8" s="119" t="str">
        <f>IF(A8=0," ",IF(ISBLANK('Первичные данные 2 кл.'!C8)=TRUE," ",'Первичные данные 2 кл.'!E8))</f>
        <v xml:space="preserve"> </v>
      </c>
      <c r="D8" s="42" t="str">
        <f>IF(A8=0," ",IF(ISBLANK('Первичные данные 2 кл.'!C8)=TRUE," ",B8+C8))</f>
        <v xml:space="preserve"> </v>
      </c>
      <c r="E8" s="119" t="str">
        <f>IF(A8=0," ",IF(ISBLANK('Первичные данные 2 кл.'!C8)=TRUE," ",SUM('Первичные данные 2 кл.'!F8:G8)))</f>
        <v xml:space="preserve"> </v>
      </c>
      <c r="F8" s="119" t="str">
        <f>IF(A8=0," ",IF(ISBLANK('Первичные данные 2 кл.'!C8)=TRUE," ",'Первичные данные 2 кл.'!H8))</f>
        <v xml:space="preserve"> </v>
      </c>
      <c r="G8" s="42" t="str">
        <f>IF(A8=0," ",IF(ISBLANK('Первичные данные 2 кл.'!C8)=TRUE," ",E8+F8))</f>
        <v xml:space="preserve"> </v>
      </c>
      <c r="H8" s="119" t="str">
        <f>IF(A8=0," ",IF(ISBLANK('Первичные данные 2 кл.'!C8)=TRUE," ",SUM('Первичные данные 2 кл.'!I8:J8)))</f>
        <v xml:space="preserve"> </v>
      </c>
      <c r="I8" s="119" t="str">
        <f>IF(A8=0," ",IF(ISBLANK('Первичные данные 2 кл.'!C8)=TRUE," ",'Первичные данные 2 кл.'!K8))</f>
        <v xml:space="preserve"> </v>
      </c>
      <c r="J8" s="122" t="str">
        <f>IF(A8=0," ",IF(ISBLANK('Первичные данные 2 кл.'!C8)=TRUE," ",H8+I8))</f>
        <v xml:space="preserve"> </v>
      </c>
      <c r="K8" s="118" t="str">
        <f>IF(A8=0," ",IF(ISBLANK('Первичные данные 2 кл.'!C8)=TRUE," ",SUM('Первичные данные 2 кл.'!L8:M8)))</f>
        <v xml:space="preserve"> </v>
      </c>
      <c r="L8" s="119" t="str">
        <f>IF(A8=0," ",IF(ISBLANK('Первичные данные 2 кл.'!C8)=TRUE," ",'Первичные данные 2 кл.'!N8))</f>
        <v xml:space="preserve"> </v>
      </c>
      <c r="M8" s="42" t="str">
        <f>IF(A8=0," ",IF(ISBLANK('Первичные данные 2 кл.'!C8)=TRUE," ",K8+L8))</f>
        <v xml:space="preserve"> </v>
      </c>
      <c r="N8" s="119" t="str">
        <f>IF(A8=0," ",IF(ISBLANK('Первичные данные 2 кл.'!C8)=TRUE," ",SUM('Первичные данные 2 кл.'!O8:P8)))</f>
        <v xml:space="preserve"> </v>
      </c>
      <c r="O8" s="119" t="str">
        <f>IF(A8=0," ",IF(ISBLANK('Первичные данные 2 кл.'!C8)=TRUE," ",'Первичные данные 2 кл.'!Q8))</f>
        <v xml:space="preserve"> </v>
      </c>
      <c r="P8" s="42" t="str">
        <f>IF(A8=0," ",IF(ISBLANK('Первичные данные 2 кл.'!C8)=TRUE," ",N8+O8))</f>
        <v xml:space="preserve"> </v>
      </c>
      <c r="Q8" s="119" t="str">
        <f>IF(A8=0," ",IF(ISBLANK('Первичные данные 2 кл.'!C8)=TRUE," ",SUM('Первичные данные 2 кл.'!R8:S8)))</f>
        <v xml:space="preserve"> </v>
      </c>
      <c r="R8" s="119" t="str">
        <f>IF(A8=0," ",IF(ISBLANK('Первичные данные 2 кл.'!C8)=TRUE," ",'Первичные данные 2 кл.'!T8))</f>
        <v xml:space="preserve"> </v>
      </c>
      <c r="S8" s="42" t="str">
        <f>IF(A8=0," ",IF(ISBLANK('Первичные данные 2 кл.'!C8)=TRUE," ",Q8+R8))</f>
        <v xml:space="preserve"> </v>
      </c>
      <c r="T8" s="119" t="str">
        <f>IF(A8=0," ",IF(ISBLANK('Первичные данные 2 кл.'!C8)=TRUE," ",SUM('Первичные данные 2 кл.'!U8:V8)))</f>
        <v xml:space="preserve"> </v>
      </c>
      <c r="U8" s="119" t="str">
        <f>IF(A8=0," ",IF(ISBLANK('Первичные данные 2 кл.'!C8)=TRUE," ",'Первичные данные 2 кл.'!W8))</f>
        <v xml:space="preserve"> </v>
      </c>
      <c r="V8" s="42" t="str">
        <f>IF(A8=0," ",IF(ISBLANK('Первичные данные 2 кл.'!C8)=TRUE," ",T8+U8))</f>
        <v xml:space="preserve"> </v>
      </c>
      <c r="W8" s="119" t="str">
        <f>IF(A8=0," ",IF(ISBLANK('Первичные данные 2 кл.'!C8)=TRUE," ",SUM('Первичные данные 2 кл.'!X8:Y8)))</f>
        <v xml:space="preserve"> </v>
      </c>
      <c r="X8" s="119" t="str">
        <f>IF(A8=0," ",IF(ISBLANK('Первичные данные 2 кл.'!C8)=TRUE," ",'Первичные данные 2 кл.'!Z8))</f>
        <v xml:space="preserve"> </v>
      </c>
      <c r="Y8" s="42" t="str">
        <f>IF(A8=0," ",IF(ISBLANK('Первичные данные 2 кл.'!C8)=TRUE," ",W8+X8))</f>
        <v xml:space="preserve"> </v>
      </c>
      <c r="Z8" s="119" t="str">
        <f>IF(A8=0," ",IF(ISBLANK('Первичные данные 2 кл.'!C8)=TRUE," ",SUM('Первичные данные 2 кл.'!AA8:AB8)))</f>
        <v xml:space="preserve"> </v>
      </c>
      <c r="AA8" s="119" t="str">
        <f>IF(A8=0," ",IF(ISBLANK('Первичные данные 2 кл.'!C8)=TRUE," ",'Первичные данные 2 кл.'!AC8))</f>
        <v xml:space="preserve"> </v>
      </c>
      <c r="AB8" s="42" t="str">
        <f>IF(A8=0," ",IF(ISBLANK('Первичные данные 2 кл.'!C8)=TRUE," ",Z8+AA8))</f>
        <v xml:space="preserve"> </v>
      </c>
      <c r="AC8" s="119" t="str">
        <f>IF(A8=0," ",IF(ISBLANK('Первичные данные 2 кл.'!C8)=TRUE," ",SUM('Первичные данные 2 кл.'!AD8:AE8)))</f>
        <v xml:space="preserve"> </v>
      </c>
      <c r="AD8" s="119" t="str">
        <f>IF(A8=0," ",IF(ISBLANK('Первичные данные 2 кл.'!C8)=TRUE," ",'Первичные данные 2 кл.'!AF8))</f>
        <v xml:space="preserve"> </v>
      </c>
      <c r="AE8" s="122" t="str">
        <f>IF(A8=0," ",IF(ISBLANK('Первичные данные 2 кл.'!C8)=TRUE," ",AC8+AD8))</f>
        <v xml:space="preserve"> </v>
      </c>
      <c r="AF8" s="121" t="str">
        <f>IF(A8=0," ",IF(ISBLANK('Первичные данные 2 кл.'!C8)=TRUE," ",SUM('Первичные данные 2 кл.'!AG8:AH8)))</f>
        <v xml:space="preserve"> </v>
      </c>
      <c r="AG8" s="119" t="str">
        <f>IF(A8=0," ",IF(ISBLANK('Первичные данные 2 кл.'!C8)=TRUE," ",'Первичные данные 2 кл.'!AI8))</f>
        <v xml:space="preserve"> </v>
      </c>
      <c r="AH8" s="42" t="str">
        <f>IF(A8=0," ",IF(ISBLANK('Первичные данные 2 кл.'!C8)=TRUE," ",AF8+AG8))</f>
        <v xml:space="preserve"> </v>
      </c>
      <c r="AI8" s="119" t="str">
        <f>IF(A8=0," ",IF(ISBLANK('Первичные данные 2 кл.'!C8)=TRUE," ",SUM('Первичные данные 2 кл.'!AJ8:AK8)))</f>
        <v xml:space="preserve"> </v>
      </c>
      <c r="AJ8" s="119" t="str">
        <f>IF(A8=0," ",IF(ISBLANK('Первичные данные 2 кл.'!C8)=TRUE," ",'Первичные данные 2 кл.'!AL8))</f>
        <v xml:space="preserve"> </v>
      </c>
      <c r="AK8" s="42" t="str">
        <f>IF(A8=0," ",IF(ISBLANK('Первичные данные 2 кл.'!C8)=TRUE," ",AI8+AJ8))</f>
        <v xml:space="preserve"> </v>
      </c>
      <c r="AL8" s="119" t="str">
        <f>IF(A8=0," ",IF(ISBLANK('Первичные данные 2 кл.'!C8)=TRUE," ",SUM('Первичные данные 2 кл.'!AM8:AN8)))</f>
        <v xml:space="preserve"> </v>
      </c>
      <c r="AM8" s="119" t="str">
        <f>IF(A8=0," ",IF(ISBLANK('Первичные данные 2 кл.'!C8)=TRUE," ",'Первичные данные 2 кл.'!AO8))</f>
        <v xml:space="preserve"> </v>
      </c>
      <c r="AN8" s="122" t="str">
        <f>IF(A8=0," ",IF(ISBLANK('Первичные данные 2 кл.'!C8)=TRUE," ",AL8+AM8))</f>
        <v xml:space="preserve"> </v>
      </c>
    </row>
    <row r="9" spans="1:43" ht="11.25" customHeight="1" x14ac:dyDescent="0.25">
      <c r="A9" s="148">
        <f>'Первичные данные 2 кл.'!B9</f>
        <v>0</v>
      </c>
      <c r="B9" s="118" t="str">
        <f>IF(A9=0," ",IF(ISBLANK('Первичные данные 2 кл.'!C9)=TRUE," ",SUM('Первичные данные 2 кл.'!C9:D9)))</f>
        <v xml:space="preserve"> </v>
      </c>
      <c r="C9" s="119" t="str">
        <f>IF(A9=0," ",IF(ISBLANK('Первичные данные 2 кл.'!C9)=TRUE," ",'Первичные данные 2 кл.'!E9))</f>
        <v xml:space="preserve"> </v>
      </c>
      <c r="D9" s="42" t="str">
        <f>IF(A9=0," ",IF(ISBLANK('Первичные данные 2 кл.'!C9)=TRUE," ",B9+C9))</f>
        <v xml:space="preserve"> </v>
      </c>
      <c r="E9" s="119" t="str">
        <f>IF(A9=0," ",IF(ISBLANK('Первичные данные 2 кл.'!C9)=TRUE," ",SUM('Первичные данные 2 кл.'!F9:G9)))</f>
        <v xml:space="preserve"> </v>
      </c>
      <c r="F9" s="119" t="str">
        <f>IF(A9=0," ",IF(ISBLANK('Первичные данные 2 кл.'!C9)=TRUE," ",'Первичные данные 2 кл.'!H9))</f>
        <v xml:space="preserve"> </v>
      </c>
      <c r="G9" s="42" t="str">
        <f>IF(A9=0," ",IF(ISBLANK('Первичные данные 2 кл.'!C9)=TRUE," ",E9+F9))</f>
        <v xml:space="preserve"> </v>
      </c>
      <c r="H9" s="119" t="str">
        <f>IF(A9=0," ",IF(ISBLANK('Первичные данные 2 кл.'!C9)=TRUE," ",SUM('Первичные данные 2 кл.'!I9:J9)))</f>
        <v xml:space="preserve"> </v>
      </c>
      <c r="I9" s="119" t="str">
        <f>IF(A9=0," ",IF(ISBLANK('Первичные данные 2 кл.'!C9)=TRUE," ",'Первичные данные 2 кл.'!K9))</f>
        <v xml:space="preserve"> </v>
      </c>
      <c r="J9" s="122" t="str">
        <f>IF(A9=0," ",IF(ISBLANK('Первичные данные 2 кл.'!C9)=TRUE," ",H9+I9))</f>
        <v xml:space="preserve"> </v>
      </c>
      <c r="K9" s="118" t="str">
        <f>IF(A9=0," ",IF(ISBLANK('Первичные данные 2 кл.'!C9)=TRUE," ",SUM('Первичные данные 2 кл.'!L9:M9)))</f>
        <v xml:space="preserve"> </v>
      </c>
      <c r="L9" s="119" t="str">
        <f>IF(A9=0," ",IF(ISBLANK('Первичные данные 2 кл.'!C9)=TRUE," ",'Первичные данные 2 кл.'!N9))</f>
        <v xml:space="preserve"> </v>
      </c>
      <c r="M9" s="42" t="str">
        <f>IF(A9=0," ",IF(ISBLANK('Первичные данные 2 кл.'!C9)=TRUE," ",K9+L9))</f>
        <v xml:space="preserve"> </v>
      </c>
      <c r="N9" s="119" t="str">
        <f>IF(A9=0," ",IF(ISBLANK('Первичные данные 2 кл.'!C9)=TRUE," ",SUM('Первичные данные 2 кл.'!O9:P9)))</f>
        <v xml:space="preserve"> </v>
      </c>
      <c r="O9" s="119" t="str">
        <f>IF(A9=0," ",IF(ISBLANK('Первичные данные 2 кл.'!C9)=TRUE," ",'Первичные данные 2 кл.'!Q9))</f>
        <v xml:space="preserve"> </v>
      </c>
      <c r="P9" s="42" t="str">
        <f>IF(A9=0," ",IF(ISBLANK('Первичные данные 2 кл.'!C9)=TRUE," ",N9+O9))</f>
        <v xml:space="preserve"> </v>
      </c>
      <c r="Q9" s="119" t="str">
        <f>IF(A9=0," ",IF(ISBLANK('Первичные данные 2 кл.'!C9)=TRUE," ",SUM('Первичные данные 2 кл.'!R9:S9)))</f>
        <v xml:space="preserve"> </v>
      </c>
      <c r="R9" s="119" t="str">
        <f>IF(A9=0," ",IF(ISBLANK('Первичные данные 2 кл.'!C9)=TRUE," ",'Первичные данные 2 кл.'!T9))</f>
        <v xml:space="preserve"> </v>
      </c>
      <c r="S9" s="42" t="str">
        <f>IF(A9=0," ",IF(ISBLANK('Первичные данные 2 кл.'!C9)=TRUE," ",Q9+R9))</f>
        <v xml:space="preserve"> </v>
      </c>
      <c r="T9" s="119" t="str">
        <f>IF(A9=0," ",IF(ISBLANK('Первичные данные 2 кл.'!C9)=TRUE," ",SUM('Первичные данные 2 кл.'!U9:V9)))</f>
        <v xml:space="preserve"> </v>
      </c>
      <c r="U9" s="119" t="str">
        <f>IF(A9=0," ",IF(ISBLANK('Первичные данные 2 кл.'!C9)=TRUE," ",'Первичные данные 2 кл.'!W9))</f>
        <v xml:space="preserve"> </v>
      </c>
      <c r="V9" s="42" t="str">
        <f>IF(A9=0," ",IF(ISBLANK('Первичные данные 2 кл.'!C9)=TRUE," ",T9+U9))</f>
        <v xml:space="preserve"> </v>
      </c>
      <c r="W9" s="119" t="str">
        <f>IF(A9=0," ",IF(ISBLANK('Первичные данные 2 кл.'!C9)=TRUE," ",SUM('Первичные данные 2 кл.'!X9:Y9)))</f>
        <v xml:space="preserve"> </v>
      </c>
      <c r="X9" s="119" t="str">
        <f>IF(A9=0," ",IF(ISBLANK('Первичные данные 2 кл.'!C9)=TRUE," ",'Первичные данные 2 кл.'!Z9))</f>
        <v xml:space="preserve"> </v>
      </c>
      <c r="Y9" s="42" t="str">
        <f>IF(A9=0," ",IF(ISBLANK('Первичные данные 2 кл.'!C9)=TRUE," ",W9+X9))</f>
        <v xml:space="preserve"> </v>
      </c>
      <c r="Z9" s="119" t="str">
        <f>IF(A9=0," ",IF(ISBLANK('Первичные данные 2 кл.'!C9)=TRUE," ",SUM('Первичные данные 2 кл.'!AA9:AB9)))</f>
        <v xml:space="preserve"> </v>
      </c>
      <c r="AA9" s="119" t="str">
        <f>IF(A9=0," ",IF(ISBLANK('Первичные данные 2 кл.'!C9)=TRUE," ",'Первичные данные 2 кл.'!AC9))</f>
        <v xml:space="preserve"> </v>
      </c>
      <c r="AB9" s="42" t="str">
        <f>IF(A9=0," ",IF(ISBLANK('Первичные данные 2 кл.'!C9)=TRUE," ",Z9+AA9))</f>
        <v xml:space="preserve"> </v>
      </c>
      <c r="AC9" s="119" t="str">
        <f>IF(A9=0," ",IF(ISBLANK('Первичные данные 2 кл.'!C9)=TRUE," ",SUM('Первичные данные 2 кл.'!AD9:AE9)))</f>
        <v xml:space="preserve"> </v>
      </c>
      <c r="AD9" s="119" t="str">
        <f>IF(A9=0," ",IF(ISBLANK('Первичные данные 2 кл.'!C9)=TRUE," ",'Первичные данные 2 кл.'!AF9))</f>
        <v xml:space="preserve"> </v>
      </c>
      <c r="AE9" s="122" t="str">
        <f>IF(A9=0," ",IF(ISBLANK('Первичные данные 2 кл.'!C9)=TRUE," ",AC9+AD9))</f>
        <v xml:space="preserve"> </v>
      </c>
      <c r="AF9" s="121" t="str">
        <f>IF(A9=0," ",IF(ISBLANK('Первичные данные 2 кл.'!C9)=TRUE," ",SUM('Первичные данные 2 кл.'!AG9:AH9)))</f>
        <v xml:space="preserve"> </v>
      </c>
      <c r="AG9" s="119" t="str">
        <f>IF(A9=0," ",IF(ISBLANK('Первичные данные 2 кл.'!C9)=TRUE," ",'Первичные данные 2 кл.'!AI9))</f>
        <v xml:space="preserve"> </v>
      </c>
      <c r="AH9" s="42" t="str">
        <f>IF(A9=0," ",IF(ISBLANK('Первичные данные 2 кл.'!C9)=TRUE," ",AF9+AG9))</f>
        <v xml:space="preserve"> </v>
      </c>
      <c r="AI9" s="119" t="str">
        <f>IF(A9=0," ",IF(ISBLANK('Первичные данные 2 кл.'!C9)=TRUE," ",SUM('Первичные данные 2 кл.'!AJ9:AK9)))</f>
        <v xml:space="preserve"> </v>
      </c>
      <c r="AJ9" s="119" t="str">
        <f>IF(A9=0," ",IF(ISBLANK('Первичные данные 2 кл.'!C9)=TRUE," ",'Первичные данные 2 кл.'!AL9))</f>
        <v xml:space="preserve"> </v>
      </c>
      <c r="AK9" s="42" t="str">
        <f>IF(A9=0," ",IF(ISBLANK('Первичные данные 2 кл.'!C9)=TRUE," ",AI9+AJ9))</f>
        <v xml:space="preserve"> </v>
      </c>
      <c r="AL9" s="119" t="str">
        <f>IF(A9=0," ",IF(ISBLANK('Первичные данные 2 кл.'!C9)=TRUE," ",SUM('Первичные данные 2 кл.'!AM9:AN9)))</f>
        <v xml:space="preserve"> </v>
      </c>
      <c r="AM9" s="119" t="str">
        <f>IF(A9=0," ",IF(ISBLANK('Первичные данные 2 кл.'!C9)=TRUE," ",'Первичные данные 2 кл.'!AO9))</f>
        <v xml:space="preserve"> </v>
      </c>
      <c r="AN9" s="122" t="str">
        <f>IF(A9=0," ",IF(ISBLANK('Первичные данные 2 кл.'!C9)=TRUE," ",AL9+AM9))</f>
        <v xml:space="preserve"> </v>
      </c>
    </row>
    <row r="10" spans="1:43" ht="11.25" customHeight="1" x14ac:dyDescent="0.25">
      <c r="A10" s="148">
        <f>'Первичные данные 2 кл.'!B10</f>
        <v>0</v>
      </c>
      <c r="B10" s="118" t="str">
        <f>IF(A10=0," ",IF(ISBLANK('Первичные данные 2 кл.'!C10)=TRUE," ",SUM('Первичные данные 2 кл.'!C10:D10)))</f>
        <v xml:space="preserve"> </v>
      </c>
      <c r="C10" s="119" t="str">
        <f>IF(A10=0," ",IF(ISBLANK('Первичные данные 2 кл.'!C10)=TRUE," ",'Первичные данные 2 кл.'!E10))</f>
        <v xml:space="preserve"> </v>
      </c>
      <c r="D10" s="42" t="str">
        <f>IF(A10=0," ",IF(ISBLANK('Первичные данные 2 кл.'!C10)=TRUE," ",B10+C10))</f>
        <v xml:space="preserve"> </v>
      </c>
      <c r="E10" s="119" t="str">
        <f>IF(A10=0," ",IF(ISBLANK('Первичные данные 2 кл.'!C10)=TRUE," ",SUM('Первичные данные 2 кл.'!F10:G10)))</f>
        <v xml:space="preserve"> </v>
      </c>
      <c r="F10" s="119" t="str">
        <f>IF(A10=0," ",IF(ISBLANK('Первичные данные 2 кл.'!C10)=TRUE," ",'Первичные данные 2 кл.'!H10))</f>
        <v xml:space="preserve"> </v>
      </c>
      <c r="G10" s="42" t="str">
        <f>IF(A10=0," ",IF(ISBLANK('Первичные данные 2 кл.'!C10)=TRUE," ",E10+F10))</f>
        <v xml:space="preserve"> </v>
      </c>
      <c r="H10" s="119" t="str">
        <f>IF(A10=0," ",IF(ISBLANK('Первичные данные 2 кл.'!C10)=TRUE," ",SUM('Первичные данные 2 кл.'!I10:J10)))</f>
        <v xml:space="preserve"> </v>
      </c>
      <c r="I10" s="119" t="str">
        <f>IF(A10=0," ",IF(ISBLANK('Первичные данные 2 кл.'!C10)=TRUE," ",'Первичные данные 2 кл.'!K10))</f>
        <v xml:space="preserve"> </v>
      </c>
      <c r="J10" s="122" t="str">
        <f>IF(A10=0," ",IF(ISBLANK('Первичные данные 2 кл.'!C10)=TRUE," ",H10+I10))</f>
        <v xml:space="preserve"> </v>
      </c>
      <c r="K10" s="118" t="str">
        <f>IF(A10=0," ",IF(ISBLANK('Первичные данные 2 кл.'!C10)=TRUE," ",SUM('Первичные данные 2 кл.'!L10:M10)))</f>
        <v xml:space="preserve"> </v>
      </c>
      <c r="L10" s="119" t="str">
        <f>IF(A10=0," ",IF(ISBLANK('Первичные данные 2 кл.'!C10)=TRUE," ",'Первичные данные 2 кл.'!N10))</f>
        <v xml:space="preserve"> </v>
      </c>
      <c r="M10" s="42" t="str">
        <f>IF(A10=0," ",IF(ISBLANK('Первичные данные 2 кл.'!C10)=TRUE," ",K10+L10))</f>
        <v xml:space="preserve"> </v>
      </c>
      <c r="N10" s="119" t="str">
        <f>IF(A10=0," ",IF(ISBLANK('Первичные данные 2 кл.'!C10)=TRUE," ",SUM('Первичные данные 2 кл.'!O10:P10)))</f>
        <v xml:space="preserve"> </v>
      </c>
      <c r="O10" s="119" t="str">
        <f>IF(A10=0," ",IF(ISBLANK('Первичные данные 2 кл.'!C10)=TRUE," ",'Первичные данные 2 кл.'!Q10))</f>
        <v xml:space="preserve"> </v>
      </c>
      <c r="P10" s="42" t="str">
        <f>IF(A10=0," ",IF(ISBLANK('Первичные данные 2 кл.'!C10)=TRUE," ",N10+O10))</f>
        <v xml:space="preserve"> </v>
      </c>
      <c r="Q10" s="119" t="str">
        <f>IF(A10=0," ",IF(ISBLANK('Первичные данные 2 кл.'!C10)=TRUE," ",SUM('Первичные данные 2 кл.'!R10:S10)))</f>
        <v xml:space="preserve"> </v>
      </c>
      <c r="R10" s="119" t="str">
        <f>IF(A10=0," ",IF(ISBLANK('Первичные данные 2 кл.'!C10)=TRUE," ",'Первичные данные 2 кл.'!T10))</f>
        <v xml:space="preserve"> </v>
      </c>
      <c r="S10" s="42" t="str">
        <f>IF(A10=0," ",IF(ISBLANK('Первичные данные 2 кл.'!C10)=TRUE," ",Q10+R10))</f>
        <v xml:space="preserve"> </v>
      </c>
      <c r="T10" s="119" t="str">
        <f>IF(A10=0," ",IF(ISBLANK('Первичные данные 2 кл.'!C10)=TRUE," ",SUM('Первичные данные 2 кл.'!U10:V10)))</f>
        <v xml:space="preserve"> </v>
      </c>
      <c r="U10" s="119" t="str">
        <f>IF(A10=0," ",IF(ISBLANK('Первичные данные 2 кл.'!C10)=TRUE," ",'Первичные данные 2 кл.'!W10))</f>
        <v xml:space="preserve"> </v>
      </c>
      <c r="V10" s="42" t="str">
        <f>IF(A10=0," ",IF(ISBLANK('Первичные данные 2 кл.'!C10)=TRUE," ",T10+U10))</f>
        <v xml:space="preserve"> </v>
      </c>
      <c r="W10" s="119" t="str">
        <f>IF(A10=0," ",IF(ISBLANK('Первичные данные 2 кл.'!C10)=TRUE," ",SUM('Первичные данные 2 кл.'!X10:Y10)))</f>
        <v xml:space="preserve"> </v>
      </c>
      <c r="X10" s="119" t="str">
        <f>IF(A10=0," ",IF(ISBLANK('Первичные данные 2 кл.'!C10)=TRUE," ",'Первичные данные 2 кл.'!Z10))</f>
        <v xml:space="preserve"> </v>
      </c>
      <c r="Y10" s="42" t="str">
        <f>IF(A10=0," ",IF(ISBLANK('Первичные данные 2 кл.'!C10)=TRUE," ",W10+X10))</f>
        <v xml:space="preserve"> </v>
      </c>
      <c r="Z10" s="119" t="str">
        <f>IF(A10=0," ",IF(ISBLANK('Первичные данные 2 кл.'!C10)=TRUE," ",SUM('Первичные данные 2 кл.'!AA10:AB10)))</f>
        <v xml:space="preserve"> </v>
      </c>
      <c r="AA10" s="119" t="str">
        <f>IF(A10=0," ",IF(ISBLANK('Первичные данные 2 кл.'!C10)=TRUE," ",'Первичные данные 2 кл.'!AC10))</f>
        <v xml:space="preserve"> </v>
      </c>
      <c r="AB10" s="42" t="str">
        <f>IF(A10=0," ",IF(ISBLANK('Первичные данные 2 кл.'!C10)=TRUE," ",Z10+AA10))</f>
        <v xml:space="preserve"> </v>
      </c>
      <c r="AC10" s="119" t="str">
        <f>IF(A10=0," ",IF(ISBLANK('Первичные данные 2 кл.'!C10)=TRUE," ",SUM('Первичные данные 2 кл.'!AD10:AE10)))</f>
        <v xml:space="preserve"> </v>
      </c>
      <c r="AD10" s="119" t="str">
        <f>IF(A10=0," ",IF(ISBLANK('Первичные данные 2 кл.'!C10)=TRUE," ",'Первичные данные 2 кл.'!AF10))</f>
        <v xml:space="preserve"> </v>
      </c>
      <c r="AE10" s="122" t="str">
        <f>IF(A10=0," ",IF(ISBLANK('Первичные данные 2 кл.'!C10)=TRUE," ",AC10+AD10))</f>
        <v xml:space="preserve"> </v>
      </c>
      <c r="AF10" s="121" t="str">
        <f>IF(A10=0," ",IF(ISBLANK('Первичные данные 2 кл.'!C10)=TRUE," ",SUM('Первичные данные 2 кл.'!AG10:AH10)))</f>
        <v xml:space="preserve"> </v>
      </c>
      <c r="AG10" s="119" t="str">
        <f>IF(A10=0," ",IF(ISBLANK('Первичные данные 2 кл.'!C10)=TRUE," ",'Первичные данные 2 кл.'!AI10))</f>
        <v xml:space="preserve"> </v>
      </c>
      <c r="AH10" s="42" t="str">
        <f>IF(A10=0," ",IF(ISBLANK('Первичные данные 2 кл.'!C10)=TRUE," ",AF10+AG10))</f>
        <v xml:space="preserve"> </v>
      </c>
      <c r="AI10" s="119" t="str">
        <f>IF(A10=0," ",IF(ISBLANK('Первичные данные 2 кл.'!C10)=TRUE," ",SUM('Первичные данные 2 кл.'!AJ10:AK10)))</f>
        <v xml:space="preserve"> </v>
      </c>
      <c r="AJ10" s="119" t="str">
        <f>IF(A10=0," ",IF(ISBLANK('Первичные данные 2 кл.'!C10)=TRUE," ",'Первичные данные 2 кл.'!AL10))</f>
        <v xml:space="preserve"> </v>
      </c>
      <c r="AK10" s="42" t="str">
        <f>IF(A10=0," ",IF(ISBLANK('Первичные данные 2 кл.'!C10)=TRUE," ",AI10+AJ10))</f>
        <v xml:space="preserve"> </v>
      </c>
      <c r="AL10" s="119" t="str">
        <f>IF(A10=0," ",IF(ISBLANK('Первичные данные 2 кл.'!C10)=TRUE," ",SUM('Первичные данные 2 кл.'!AM10:AN10)))</f>
        <v xml:space="preserve"> </v>
      </c>
      <c r="AM10" s="119" t="str">
        <f>IF(A10=0," ",IF(ISBLANK('Первичные данные 2 кл.'!C10)=TRUE," ",'Первичные данные 2 кл.'!AO10))</f>
        <v xml:space="preserve"> </v>
      </c>
      <c r="AN10" s="122" t="str">
        <f>IF(A10=0," ",IF(ISBLANK('Первичные данные 2 кл.'!C10)=TRUE," ",AL10+AM10))</f>
        <v xml:space="preserve"> </v>
      </c>
    </row>
    <row r="11" spans="1:43" ht="11.25" customHeight="1" x14ac:dyDescent="0.25">
      <c r="A11" s="148">
        <f>'Первичные данные 2 кл.'!B11</f>
        <v>0</v>
      </c>
      <c r="B11" s="118" t="str">
        <f>IF(A11=0," ",IF(ISBLANK('Первичные данные 2 кл.'!C11)=TRUE," ",SUM('Первичные данные 2 кл.'!C11:D11)))</f>
        <v xml:space="preserve"> </v>
      </c>
      <c r="C11" s="119" t="str">
        <f>IF(A11=0," ",IF(ISBLANK('Первичные данные 2 кл.'!C11)=TRUE," ",'Первичные данные 2 кл.'!E11))</f>
        <v xml:space="preserve"> </v>
      </c>
      <c r="D11" s="42" t="str">
        <f>IF(A11=0," ",IF(ISBLANK('Первичные данные 2 кл.'!C11)=TRUE," ",B11+C11))</f>
        <v xml:space="preserve"> </v>
      </c>
      <c r="E11" s="119" t="str">
        <f>IF(A11=0," ",IF(ISBLANK('Первичные данные 2 кл.'!C11)=TRUE," ",SUM('Первичные данные 2 кл.'!F11:G11)))</f>
        <v xml:space="preserve"> </v>
      </c>
      <c r="F11" s="119" t="str">
        <f>IF(A11=0," ",IF(ISBLANK('Первичные данные 2 кл.'!C11)=TRUE," ",'Первичные данные 2 кл.'!H11))</f>
        <v xml:space="preserve"> </v>
      </c>
      <c r="G11" s="42" t="str">
        <f>IF(A11=0," ",IF(ISBLANK('Первичные данные 2 кл.'!C11)=TRUE," ",E11+F11))</f>
        <v xml:space="preserve"> </v>
      </c>
      <c r="H11" s="119" t="str">
        <f>IF(A11=0," ",IF(ISBLANK('Первичные данные 2 кл.'!C11)=TRUE," ",SUM('Первичные данные 2 кл.'!I11:J11)))</f>
        <v xml:space="preserve"> </v>
      </c>
      <c r="I11" s="119" t="str">
        <f>IF(A11=0," ",IF(ISBLANK('Первичные данные 2 кл.'!C11)=TRUE," ",'Первичные данные 2 кл.'!K11))</f>
        <v xml:space="preserve"> </v>
      </c>
      <c r="J11" s="122" t="str">
        <f>IF(A11=0," ",IF(ISBLANK('Первичные данные 2 кл.'!C11)=TRUE," ",H11+I11))</f>
        <v xml:space="preserve"> </v>
      </c>
      <c r="K11" s="118" t="str">
        <f>IF(A11=0," ",IF(ISBLANK('Первичные данные 2 кл.'!C11)=TRUE," ",SUM('Первичные данные 2 кл.'!L11:M11)))</f>
        <v xml:space="preserve"> </v>
      </c>
      <c r="L11" s="119" t="str">
        <f>IF(A11=0," ",IF(ISBLANK('Первичные данные 2 кл.'!C11)=TRUE," ",'Первичные данные 2 кл.'!N11))</f>
        <v xml:space="preserve"> </v>
      </c>
      <c r="M11" s="42" t="str">
        <f>IF(A11=0," ",IF(ISBLANK('Первичные данные 2 кл.'!C11)=TRUE," ",K11+L11))</f>
        <v xml:space="preserve"> </v>
      </c>
      <c r="N11" s="119" t="str">
        <f>IF(A11=0," ",IF(ISBLANK('Первичные данные 2 кл.'!C11)=TRUE," ",SUM('Первичные данные 2 кл.'!O11:P11)))</f>
        <v xml:space="preserve"> </v>
      </c>
      <c r="O11" s="119" t="str">
        <f>IF(A11=0," ",IF(ISBLANK('Первичные данные 2 кл.'!C11)=TRUE," ",'Первичные данные 2 кл.'!Q11))</f>
        <v xml:space="preserve"> </v>
      </c>
      <c r="P11" s="42" t="str">
        <f>IF(A11=0," ",IF(ISBLANK('Первичные данные 2 кл.'!C11)=TRUE," ",N11+O11))</f>
        <v xml:space="preserve"> </v>
      </c>
      <c r="Q11" s="119" t="str">
        <f>IF(A11=0," ",IF(ISBLANK('Первичные данные 2 кл.'!C11)=TRUE," ",SUM('Первичные данные 2 кл.'!R11:S11)))</f>
        <v xml:space="preserve"> </v>
      </c>
      <c r="R11" s="119" t="str">
        <f>IF(A11=0," ",IF(ISBLANK('Первичные данные 2 кл.'!C11)=TRUE," ",'Первичные данные 2 кл.'!T11))</f>
        <v xml:space="preserve"> </v>
      </c>
      <c r="S11" s="42" t="str">
        <f>IF(A11=0," ",IF(ISBLANK('Первичные данные 2 кл.'!C11)=TRUE," ",Q11+R11))</f>
        <v xml:space="preserve"> </v>
      </c>
      <c r="T11" s="119" t="str">
        <f>IF(A11=0," ",IF(ISBLANK('Первичные данные 2 кл.'!C11)=TRUE," ",SUM('Первичные данные 2 кл.'!U11:V11)))</f>
        <v xml:space="preserve"> </v>
      </c>
      <c r="U11" s="119" t="str">
        <f>IF(A11=0," ",IF(ISBLANK('Первичные данные 2 кл.'!C11)=TRUE," ",'Первичные данные 2 кл.'!W11))</f>
        <v xml:space="preserve"> </v>
      </c>
      <c r="V11" s="42" t="str">
        <f>IF(A11=0," ",IF(ISBLANK('Первичные данные 2 кл.'!C11)=TRUE," ",T11+U11))</f>
        <v xml:space="preserve"> </v>
      </c>
      <c r="W11" s="119" t="str">
        <f>IF(A11=0," ",IF(ISBLANK('Первичные данные 2 кл.'!C11)=TRUE," ",SUM('Первичные данные 2 кл.'!X11:Y11)))</f>
        <v xml:space="preserve"> </v>
      </c>
      <c r="X11" s="119" t="str">
        <f>IF(A11=0," ",IF(ISBLANK('Первичные данные 2 кл.'!C11)=TRUE," ",'Первичные данные 2 кл.'!Z11))</f>
        <v xml:space="preserve"> </v>
      </c>
      <c r="Y11" s="42" t="str">
        <f>IF(A11=0," ",IF(ISBLANK('Первичные данные 2 кл.'!C11)=TRUE," ",W11+X11))</f>
        <v xml:space="preserve"> </v>
      </c>
      <c r="Z11" s="119" t="str">
        <f>IF(A11=0," ",IF(ISBLANK('Первичные данные 2 кл.'!C11)=TRUE," ",SUM('Первичные данные 2 кл.'!AA11:AB11)))</f>
        <v xml:space="preserve"> </v>
      </c>
      <c r="AA11" s="119" t="str">
        <f>IF(A11=0," ",IF(ISBLANK('Первичные данные 2 кл.'!C11)=TRUE," ",'Первичные данные 2 кл.'!AC11))</f>
        <v xml:space="preserve"> </v>
      </c>
      <c r="AB11" s="42" t="str">
        <f>IF(A11=0," ",IF(ISBLANK('Первичные данные 2 кл.'!C11)=TRUE," ",Z11+AA11))</f>
        <v xml:space="preserve"> </v>
      </c>
      <c r="AC11" s="119" t="str">
        <f>IF(A11=0," ",IF(ISBLANK('Первичные данные 2 кл.'!C11)=TRUE," ",SUM('Первичные данные 2 кл.'!AD11:AE11)))</f>
        <v xml:space="preserve"> </v>
      </c>
      <c r="AD11" s="119" t="str">
        <f>IF(A11=0," ",IF(ISBLANK('Первичные данные 2 кл.'!C11)=TRUE," ",'Первичные данные 2 кл.'!AF11))</f>
        <v xml:space="preserve"> </v>
      </c>
      <c r="AE11" s="122" t="str">
        <f>IF(A11=0," ",IF(ISBLANK('Первичные данные 2 кл.'!C11)=TRUE," ",AC11+AD11))</f>
        <v xml:space="preserve"> </v>
      </c>
      <c r="AF11" s="121" t="str">
        <f>IF(A11=0," ",IF(ISBLANK('Первичные данные 2 кл.'!C11)=TRUE," ",SUM('Первичные данные 2 кл.'!AG11:AH11)))</f>
        <v xml:space="preserve"> </v>
      </c>
      <c r="AG11" s="119" t="str">
        <f>IF(A11=0," ",IF(ISBLANK('Первичные данные 2 кл.'!C11)=TRUE," ",'Первичные данные 2 кл.'!AI11))</f>
        <v xml:space="preserve"> </v>
      </c>
      <c r="AH11" s="42" t="str">
        <f>IF(A11=0," ",IF(ISBLANK('Первичные данные 2 кл.'!C11)=TRUE," ",AF11+AG11))</f>
        <v xml:space="preserve"> </v>
      </c>
      <c r="AI11" s="119" t="str">
        <f>IF(A11=0," ",IF(ISBLANK('Первичные данные 2 кл.'!C11)=TRUE," ",SUM('Первичные данные 2 кл.'!AJ11:AK11)))</f>
        <v xml:space="preserve"> </v>
      </c>
      <c r="AJ11" s="119" t="str">
        <f>IF(A11=0," ",IF(ISBLANK('Первичные данные 2 кл.'!C11)=TRUE," ",'Первичные данные 2 кл.'!AL11))</f>
        <v xml:space="preserve"> </v>
      </c>
      <c r="AK11" s="42" t="str">
        <f>IF(A11=0," ",IF(ISBLANK('Первичные данные 2 кл.'!C11)=TRUE," ",AI11+AJ11))</f>
        <v xml:space="preserve"> </v>
      </c>
      <c r="AL11" s="119" t="str">
        <f>IF(A11=0," ",IF(ISBLANK('Первичные данные 2 кл.'!C11)=TRUE," ",SUM('Первичные данные 2 кл.'!AM11:AN11)))</f>
        <v xml:space="preserve"> </v>
      </c>
      <c r="AM11" s="119" t="str">
        <f>IF(A11=0," ",IF(ISBLANK('Первичные данные 2 кл.'!C11)=TRUE," ",'Первичные данные 2 кл.'!AO11))</f>
        <v xml:space="preserve"> </v>
      </c>
      <c r="AN11" s="122" t="str">
        <f>IF(A11=0," ",IF(ISBLANK('Первичные данные 2 кл.'!C11)=TRUE," ",AL11+AM11))</f>
        <v xml:space="preserve"> </v>
      </c>
    </row>
    <row r="12" spans="1:43" ht="11.25" customHeight="1" x14ac:dyDescent="0.25">
      <c r="A12" s="148">
        <f>'Первичные данные 2 кл.'!B12</f>
        <v>0</v>
      </c>
      <c r="B12" s="118" t="str">
        <f>IF(A12=0," ",IF(ISBLANK('Первичные данные 2 кл.'!C12)=TRUE," ",SUM('Первичные данные 2 кл.'!C12:D12)))</f>
        <v xml:space="preserve"> </v>
      </c>
      <c r="C12" s="119" t="str">
        <f>IF(A12=0," ",IF(ISBLANK('Первичные данные 2 кл.'!C12)=TRUE," ",'Первичные данные 2 кл.'!E12))</f>
        <v xml:space="preserve"> </v>
      </c>
      <c r="D12" s="42" t="str">
        <f>IF(A12=0," ",IF(ISBLANK('Первичные данные 2 кл.'!C12)=TRUE," ",B12+C12))</f>
        <v xml:space="preserve"> </v>
      </c>
      <c r="E12" s="119" t="str">
        <f>IF(A12=0," ",IF(ISBLANK('Первичные данные 2 кл.'!C12)=TRUE," ",SUM('Первичные данные 2 кл.'!F12:G12)))</f>
        <v xml:space="preserve"> </v>
      </c>
      <c r="F12" s="119" t="str">
        <f>IF(A12=0," ",IF(ISBLANK('Первичные данные 2 кл.'!C12)=TRUE," ",'Первичные данные 2 кл.'!H12))</f>
        <v xml:space="preserve"> </v>
      </c>
      <c r="G12" s="42" t="str">
        <f>IF(A12=0," ",IF(ISBLANK('Первичные данные 2 кл.'!C12)=TRUE," ",E12+F12))</f>
        <v xml:space="preserve"> </v>
      </c>
      <c r="H12" s="119" t="str">
        <f>IF(A12=0," ",IF(ISBLANK('Первичные данные 2 кл.'!C12)=TRUE," ",SUM('Первичные данные 2 кл.'!I12:J12)))</f>
        <v xml:space="preserve"> </v>
      </c>
      <c r="I12" s="119" t="str">
        <f>IF(A12=0," ",IF(ISBLANK('Первичные данные 2 кл.'!C12)=TRUE," ",'Первичные данные 2 кл.'!K12))</f>
        <v xml:space="preserve"> </v>
      </c>
      <c r="J12" s="122" t="str">
        <f>IF(A12=0," ",IF(ISBLANK('Первичные данные 2 кл.'!C12)=TRUE," ",H12+I12))</f>
        <v xml:space="preserve"> </v>
      </c>
      <c r="K12" s="118" t="str">
        <f>IF(A12=0," ",IF(ISBLANK('Первичные данные 2 кл.'!C12)=TRUE," ",SUM('Первичные данные 2 кл.'!L12:M12)))</f>
        <v xml:space="preserve"> </v>
      </c>
      <c r="L12" s="119" t="str">
        <f>IF(A12=0," ",IF(ISBLANK('Первичные данные 2 кл.'!C12)=TRUE," ",'Первичные данные 2 кл.'!N12))</f>
        <v xml:space="preserve"> </v>
      </c>
      <c r="M12" s="42" t="str">
        <f>IF(A12=0," ",IF(ISBLANK('Первичные данные 2 кл.'!C12)=TRUE," ",K12+L12))</f>
        <v xml:space="preserve"> </v>
      </c>
      <c r="N12" s="119" t="str">
        <f>IF(A12=0," ",IF(ISBLANK('Первичные данные 2 кл.'!C12)=TRUE," ",SUM('Первичные данные 2 кл.'!O12:P12)))</f>
        <v xml:space="preserve"> </v>
      </c>
      <c r="O12" s="119" t="str">
        <f>IF(A12=0," ",IF(ISBLANK('Первичные данные 2 кл.'!C12)=TRUE," ",'Первичные данные 2 кл.'!Q12))</f>
        <v xml:space="preserve"> </v>
      </c>
      <c r="P12" s="42" t="str">
        <f>IF(A12=0," ",IF(ISBLANK('Первичные данные 2 кл.'!C12)=TRUE," ",N12+O12))</f>
        <v xml:space="preserve"> </v>
      </c>
      <c r="Q12" s="119" t="str">
        <f>IF(A12=0," ",IF(ISBLANK('Первичные данные 2 кл.'!C12)=TRUE," ",SUM('Первичные данные 2 кл.'!R12:S12)))</f>
        <v xml:space="preserve"> </v>
      </c>
      <c r="R12" s="119" t="str">
        <f>IF(A12=0," ",IF(ISBLANK('Первичные данные 2 кл.'!C12)=TRUE," ",'Первичные данные 2 кл.'!T12))</f>
        <v xml:space="preserve"> </v>
      </c>
      <c r="S12" s="42" t="str">
        <f>IF(A12=0," ",IF(ISBLANK('Первичные данные 2 кл.'!C12)=TRUE," ",Q12+R12))</f>
        <v xml:space="preserve"> </v>
      </c>
      <c r="T12" s="119" t="str">
        <f>IF(A12=0," ",IF(ISBLANK('Первичные данные 2 кл.'!C12)=TRUE," ",SUM('Первичные данные 2 кл.'!U12:V12)))</f>
        <v xml:space="preserve"> </v>
      </c>
      <c r="U12" s="119" t="str">
        <f>IF(A12=0," ",IF(ISBLANK('Первичные данные 2 кл.'!C12)=TRUE," ",'Первичные данные 2 кл.'!W12))</f>
        <v xml:space="preserve"> </v>
      </c>
      <c r="V12" s="42" t="str">
        <f>IF(A12=0," ",IF(ISBLANK('Первичные данные 2 кл.'!C12)=TRUE," ",T12+U12))</f>
        <v xml:space="preserve"> </v>
      </c>
      <c r="W12" s="119" t="str">
        <f>IF(A12=0," ",IF(ISBLANK('Первичные данные 2 кл.'!C12)=TRUE," ",SUM('Первичные данные 2 кл.'!X12:Y12)))</f>
        <v xml:space="preserve"> </v>
      </c>
      <c r="X12" s="119" t="str">
        <f>IF(A12=0," ",IF(ISBLANK('Первичные данные 2 кл.'!C12)=TRUE," ",'Первичные данные 2 кл.'!Z12))</f>
        <v xml:space="preserve"> </v>
      </c>
      <c r="Y12" s="42" t="str">
        <f>IF(A12=0," ",IF(ISBLANK('Первичные данные 2 кл.'!C12)=TRUE," ",W12+X12))</f>
        <v xml:space="preserve"> </v>
      </c>
      <c r="Z12" s="119" t="str">
        <f>IF(A12=0," ",IF(ISBLANK('Первичные данные 2 кл.'!C12)=TRUE," ",SUM('Первичные данные 2 кл.'!AA12:AB12)))</f>
        <v xml:space="preserve"> </v>
      </c>
      <c r="AA12" s="119" t="str">
        <f>IF(A12=0," ",IF(ISBLANK('Первичные данные 2 кл.'!C12)=TRUE," ",'Первичные данные 2 кл.'!AC12))</f>
        <v xml:space="preserve"> </v>
      </c>
      <c r="AB12" s="42" t="str">
        <f>IF(A12=0," ",IF(ISBLANK('Первичные данные 2 кл.'!C12)=TRUE," ",Z12+AA12))</f>
        <v xml:space="preserve"> </v>
      </c>
      <c r="AC12" s="119" t="str">
        <f>IF(A12=0," ",IF(ISBLANK('Первичные данные 2 кл.'!C12)=TRUE," ",SUM('Первичные данные 2 кл.'!AD12:AE12)))</f>
        <v xml:space="preserve"> </v>
      </c>
      <c r="AD12" s="119" t="str">
        <f>IF(A12=0," ",IF(ISBLANK('Первичные данные 2 кл.'!C12)=TRUE," ",'Первичные данные 2 кл.'!AF12))</f>
        <v xml:space="preserve"> </v>
      </c>
      <c r="AE12" s="122" t="str">
        <f>IF(A12=0," ",IF(ISBLANK('Первичные данные 2 кл.'!C12)=TRUE," ",AC12+AD12))</f>
        <v xml:space="preserve"> </v>
      </c>
      <c r="AF12" s="121" t="str">
        <f>IF(A12=0," ",IF(ISBLANK('Первичные данные 2 кл.'!C12)=TRUE," ",SUM('Первичные данные 2 кл.'!AG12:AH12)))</f>
        <v xml:space="preserve"> </v>
      </c>
      <c r="AG12" s="119" t="str">
        <f>IF(A12=0," ",IF(ISBLANK('Первичные данные 2 кл.'!C12)=TRUE," ",'Первичные данные 2 кл.'!AI12))</f>
        <v xml:space="preserve"> </v>
      </c>
      <c r="AH12" s="42" t="str">
        <f>IF(A12=0," ",IF(ISBLANK('Первичные данные 2 кл.'!C12)=TRUE," ",AF12+AG12))</f>
        <v xml:space="preserve"> </v>
      </c>
      <c r="AI12" s="119" t="str">
        <f>IF(A12=0," ",IF(ISBLANK('Первичные данные 2 кл.'!C12)=TRUE," ",SUM('Первичные данные 2 кл.'!AJ12:AK12)))</f>
        <v xml:space="preserve"> </v>
      </c>
      <c r="AJ12" s="119" t="str">
        <f>IF(A12=0," ",IF(ISBLANK('Первичные данные 2 кл.'!C12)=TRUE," ",'Первичные данные 2 кл.'!AL12))</f>
        <v xml:space="preserve"> </v>
      </c>
      <c r="AK12" s="42" t="str">
        <f>IF(A12=0," ",IF(ISBLANK('Первичные данные 2 кл.'!C12)=TRUE," ",AI12+AJ12))</f>
        <v xml:space="preserve"> </v>
      </c>
      <c r="AL12" s="119" t="str">
        <f>IF(A12=0," ",IF(ISBLANK('Первичные данные 2 кл.'!C12)=TRUE," ",SUM('Первичные данные 2 кл.'!AM12:AN12)))</f>
        <v xml:space="preserve"> </v>
      </c>
      <c r="AM12" s="119" t="str">
        <f>IF(A12=0," ",IF(ISBLANK('Первичные данные 2 кл.'!C12)=TRUE," ",'Первичные данные 2 кл.'!AO12))</f>
        <v xml:space="preserve"> </v>
      </c>
      <c r="AN12" s="122" t="str">
        <f>IF(A12=0," ",IF(ISBLANK('Первичные данные 2 кл.'!C12)=TRUE," ",AL12+AM12))</f>
        <v xml:space="preserve"> </v>
      </c>
    </row>
    <row r="13" spans="1:43" ht="11.25" customHeight="1" x14ac:dyDescent="0.25">
      <c r="A13" s="148">
        <f>'Первичные данные 2 кл.'!B13</f>
        <v>0</v>
      </c>
      <c r="B13" s="118" t="str">
        <f>IF(A13=0," ",IF(ISBLANK('Первичные данные 2 кл.'!C13)=TRUE," ",SUM('Первичные данные 2 кл.'!C13:D13)))</f>
        <v xml:space="preserve"> </v>
      </c>
      <c r="C13" s="119" t="str">
        <f>IF(A13=0," ",IF(ISBLANK('Первичные данные 2 кл.'!C13)=TRUE," ",'Первичные данные 2 кл.'!E13))</f>
        <v xml:space="preserve"> </v>
      </c>
      <c r="D13" s="42" t="str">
        <f>IF(A13=0," ",IF(ISBLANK('Первичные данные 2 кл.'!C13)=TRUE," ",B13+C13))</f>
        <v xml:space="preserve"> </v>
      </c>
      <c r="E13" s="119" t="str">
        <f>IF(A13=0," ",IF(ISBLANK('Первичные данные 2 кл.'!C13)=TRUE," ",SUM('Первичные данные 2 кл.'!F13:G13)))</f>
        <v xml:space="preserve"> </v>
      </c>
      <c r="F13" s="119" t="str">
        <f>IF(A13=0," ",IF(ISBLANK('Первичные данные 2 кл.'!C13)=TRUE," ",'Первичные данные 2 кл.'!H13))</f>
        <v xml:space="preserve"> </v>
      </c>
      <c r="G13" s="42" t="str">
        <f>IF(A13=0," ",IF(ISBLANK('Первичные данные 2 кл.'!C13)=TRUE," ",E13+F13))</f>
        <v xml:space="preserve"> </v>
      </c>
      <c r="H13" s="119" t="str">
        <f>IF(A13=0," ",IF(ISBLANK('Первичные данные 2 кл.'!C13)=TRUE," ",SUM('Первичные данные 2 кл.'!I13:J13)))</f>
        <v xml:space="preserve"> </v>
      </c>
      <c r="I13" s="119" t="str">
        <f>IF(A13=0," ",IF(ISBLANK('Первичные данные 2 кл.'!C13)=TRUE," ",'Первичные данные 2 кл.'!K13))</f>
        <v xml:space="preserve"> </v>
      </c>
      <c r="J13" s="122" t="str">
        <f>IF(A13=0," ",IF(ISBLANK('Первичные данные 2 кл.'!C13)=TRUE," ",H13+I13))</f>
        <v xml:space="preserve"> </v>
      </c>
      <c r="K13" s="118" t="str">
        <f>IF(A13=0," ",IF(ISBLANK('Первичные данные 2 кл.'!C13)=TRUE," ",SUM('Первичные данные 2 кл.'!L13:M13)))</f>
        <v xml:space="preserve"> </v>
      </c>
      <c r="L13" s="119" t="str">
        <f>IF(A13=0," ",IF(ISBLANK('Первичные данные 2 кл.'!C13)=TRUE," ",'Первичные данные 2 кл.'!N13))</f>
        <v xml:space="preserve"> </v>
      </c>
      <c r="M13" s="42" t="str">
        <f>IF(A13=0," ",IF(ISBLANK('Первичные данные 2 кл.'!C13)=TRUE," ",K13+L13))</f>
        <v xml:space="preserve"> </v>
      </c>
      <c r="N13" s="119" t="str">
        <f>IF(A13=0," ",IF(ISBLANK('Первичные данные 2 кл.'!C13)=TRUE," ",SUM('Первичные данные 2 кл.'!O13:P13)))</f>
        <v xml:space="preserve"> </v>
      </c>
      <c r="O13" s="119" t="str">
        <f>IF(A13=0," ",IF(ISBLANK('Первичные данные 2 кл.'!C13)=TRUE," ",'Первичные данные 2 кл.'!Q13))</f>
        <v xml:space="preserve"> </v>
      </c>
      <c r="P13" s="42" t="str">
        <f>IF(A13=0," ",IF(ISBLANK('Первичные данные 2 кл.'!C13)=TRUE," ",N13+O13))</f>
        <v xml:space="preserve"> </v>
      </c>
      <c r="Q13" s="119" t="str">
        <f>IF(A13=0," ",IF(ISBLANK('Первичные данные 2 кл.'!C13)=TRUE," ",SUM('Первичные данные 2 кл.'!R13:S13)))</f>
        <v xml:space="preserve"> </v>
      </c>
      <c r="R13" s="119" t="str">
        <f>IF(A13=0," ",IF(ISBLANK('Первичные данные 2 кл.'!C13)=TRUE," ",'Первичные данные 2 кл.'!T13))</f>
        <v xml:space="preserve"> </v>
      </c>
      <c r="S13" s="42" t="str">
        <f>IF(A13=0," ",IF(ISBLANK('Первичные данные 2 кл.'!C13)=TRUE," ",Q13+R13))</f>
        <v xml:space="preserve"> </v>
      </c>
      <c r="T13" s="119" t="str">
        <f>IF(A13=0," ",IF(ISBLANK('Первичные данные 2 кл.'!C13)=TRUE," ",SUM('Первичные данные 2 кл.'!U13:V13)))</f>
        <v xml:space="preserve"> </v>
      </c>
      <c r="U13" s="119" t="str">
        <f>IF(A13=0," ",IF(ISBLANK('Первичные данные 2 кл.'!C13)=TRUE," ",'Первичные данные 2 кл.'!W13))</f>
        <v xml:space="preserve"> </v>
      </c>
      <c r="V13" s="42" t="str">
        <f>IF(A13=0," ",IF(ISBLANK('Первичные данные 2 кл.'!C13)=TRUE," ",T13+U13))</f>
        <v xml:space="preserve"> </v>
      </c>
      <c r="W13" s="119" t="str">
        <f>IF(A13=0," ",IF(ISBLANK('Первичные данные 2 кл.'!C13)=TRUE," ",SUM('Первичные данные 2 кл.'!X13:Y13)))</f>
        <v xml:space="preserve"> </v>
      </c>
      <c r="X13" s="119" t="str">
        <f>IF(A13=0," ",IF(ISBLANK('Первичные данные 2 кл.'!C13)=TRUE," ",'Первичные данные 2 кл.'!Z13))</f>
        <v xml:space="preserve"> </v>
      </c>
      <c r="Y13" s="42" t="str">
        <f>IF(A13=0," ",IF(ISBLANK('Первичные данные 2 кл.'!C13)=TRUE," ",W13+X13))</f>
        <v xml:space="preserve"> </v>
      </c>
      <c r="Z13" s="119" t="str">
        <f>IF(A13=0," ",IF(ISBLANK('Первичные данные 2 кл.'!C13)=TRUE," ",SUM('Первичные данные 2 кл.'!AA13:AB13)))</f>
        <v xml:space="preserve"> </v>
      </c>
      <c r="AA13" s="119" t="str">
        <f>IF(A13=0," ",IF(ISBLANK('Первичные данные 2 кл.'!C13)=TRUE," ",'Первичные данные 2 кл.'!AC13))</f>
        <v xml:space="preserve"> </v>
      </c>
      <c r="AB13" s="42" t="str">
        <f>IF(A13=0," ",IF(ISBLANK('Первичные данные 2 кл.'!C13)=TRUE," ",Z13+AA13))</f>
        <v xml:space="preserve"> </v>
      </c>
      <c r="AC13" s="119" t="str">
        <f>IF(A13=0," ",IF(ISBLANK('Первичные данные 2 кл.'!C13)=TRUE," ",SUM('Первичные данные 2 кл.'!AD13:AE13)))</f>
        <v xml:space="preserve"> </v>
      </c>
      <c r="AD13" s="119" t="str">
        <f>IF(A13=0," ",IF(ISBLANK('Первичные данные 2 кл.'!C13)=TRUE," ",'Первичные данные 2 кл.'!AF13))</f>
        <v xml:space="preserve"> </v>
      </c>
      <c r="AE13" s="122" t="str">
        <f>IF(A13=0," ",IF(ISBLANK('Первичные данные 2 кл.'!C13)=TRUE," ",AC13+AD13))</f>
        <v xml:space="preserve"> </v>
      </c>
      <c r="AF13" s="121" t="str">
        <f>IF(A13=0," ",IF(ISBLANK('Первичные данные 2 кл.'!C13)=TRUE," ",SUM('Первичные данные 2 кл.'!AG13:AH13)))</f>
        <v xml:space="preserve"> </v>
      </c>
      <c r="AG13" s="119" t="str">
        <f>IF(A13=0," ",IF(ISBLANK('Первичные данные 2 кл.'!C13)=TRUE," ",'Первичные данные 2 кл.'!AI13))</f>
        <v xml:space="preserve"> </v>
      </c>
      <c r="AH13" s="42" t="str">
        <f>IF(A13=0," ",IF(ISBLANK('Первичные данные 2 кл.'!C13)=TRUE," ",AF13+AG13))</f>
        <v xml:space="preserve"> </v>
      </c>
      <c r="AI13" s="119" t="str">
        <f>IF(A13=0," ",IF(ISBLANK('Первичные данные 2 кл.'!C13)=TRUE," ",SUM('Первичные данные 2 кл.'!AJ13:AK13)))</f>
        <v xml:space="preserve"> </v>
      </c>
      <c r="AJ13" s="119" t="str">
        <f>IF(A13=0," ",IF(ISBLANK('Первичные данные 2 кл.'!C13)=TRUE," ",'Первичные данные 2 кл.'!AL13))</f>
        <v xml:space="preserve"> </v>
      </c>
      <c r="AK13" s="42" t="str">
        <f>IF(A13=0," ",IF(ISBLANK('Первичные данные 2 кл.'!C13)=TRUE," ",AI13+AJ13))</f>
        <v xml:space="preserve"> </v>
      </c>
      <c r="AL13" s="119" t="str">
        <f>IF(A13=0," ",IF(ISBLANK('Первичные данные 2 кл.'!C13)=TRUE," ",SUM('Первичные данные 2 кл.'!AM13:AN13)))</f>
        <v xml:space="preserve"> </v>
      </c>
      <c r="AM13" s="119" t="str">
        <f>IF(A13=0," ",IF(ISBLANK('Первичные данные 2 кл.'!C13)=TRUE," ",'Первичные данные 2 кл.'!AO13))</f>
        <v xml:space="preserve"> </v>
      </c>
      <c r="AN13" s="122" t="str">
        <f>IF(A13=0," ",IF(ISBLANK('Первичные данные 2 кл.'!C13)=TRUE," ",AL13+AM13))</f>
        <v xml:space="preserve"> </v>
      </c>
    </row>
    <row r="14" spans="1:43" ht="11.25" customHeight="1" x14ac:dyDescent="0.25">
      <c r="A14" s="148">
        <f>'Первичные данные 2 кл.'!B14</f>
        <v>0</v>
      </c>
      <c r="B14" s="118" t="str">
        <f>IF(A14=0," ",IF(ISBLANK('Первичные данные 2 кл.'!C14)=TRUE," ",SUM('Первичные данные 2 кл.'!C14:D14)))</f>
        <v xml:space="preserve"> </v>
      </c>
      <c r="C14" s="119" t="str">
        <f>IF(A14=0," ",IF(ISBLANK('Первичные данные 2 кл.'!C14)=TRUE," ",'Первичные данные 2 кл.'!E14))</f>
        <v xml:space="preserve"> </v>
      </c>
      <c r="D14" s="42" t="str">
        <f>IF(A14=0," ",IF(ISBLANK('Первичные данные 2 кл.'!C14)=TRUE," ",B14+C14))</f>
        <v xml:space="preserve"> </v>
      </c>
      <c r="E14" s="119" t="str">
        <f>IF(A14=0," ",IF(ISBLANK('Первичные данные 2 кл.'!C14)=TRUE," ",SUM('Первичные данные 2 кл.'!F14:G14)))</f>
        <v xml:space="preserve"> </v>
      </c>
      <c r="F14" s="119" t="str">
        <f>IF(A14=0," ",IF(ISBLANK('Первичные данные 2 кл.'!C14)=TRUE," ",'Первичные данные 2 кл.'!H14))</f>
        <v xml:space="preserve"> </v>
      </c>
      <c r="G14" s="42" t="str">
        <f>IF(A14=0," ",IF(ISBLANK('Первичные данные 2 кл.'!C14)=TRUE," ",E14+F14))</f>
        <v xml:space="preserve"> </v>
      </c>
      <c r="H14" s="119" t="str">
        <f>IF(A14=0," ",IF(ISBLANK('Первичные данные 2 кл.'!C14)=TRUE," ",SUM('Первичные данные 2 кл.'!I14:J14)))</f>
        <v xml:space="preserve"> </v>
      </c>
      <c r="I14" s="119" t="str">
        <f>IF(A14=0," ",IF(ISBLANK('Первичные данные 2 кл.'!C14)=TRUE," ",'Первичные данные 2 кл.'!K14))</f>
        <v xml:space="preserve"> </v>
      </c>
      <c r="J14" s="122" t="str">
        <f>IF(A14=0," ",IF(ISBLANK('Первичные данные 2 кл.'!C14)=TRUE," ",H14+I14))</f>
        <v xml:space="preserve"> </v>
      </c>
      <c r="K14" s="118" t="str">
        <f>IF(A14=0," ",IF(ISBLANK('Первичные данные 2 кл.'!C14)=TRUE," ",SUM('Первичные данные 2 кл.'!L14:M14)))</f>
        <v xml:space="preserve"> </v>
      </c>
      <c r="L14" s="119" t="str">
        <f>IF(A14=0," ",IF(ISBLANK('Первичные данные 2 кл.'!C14)=TRUE," ",'Первичные данные 2 кл.'!N14))</f>
        <v xml:space="preserve"> </v>
      </c>
      <c r="M14" s="42" t="str">
        <f>IF(A14=0," ",IF(ISBLANK('Первичные данные 2 кл.'!C14)=TRUE," ",K14+L14))</f>
        <v xml:space="preserve"> </v>
      </c>
      <c r="N14" s="119" t="str">
        <f>IF(A14=0," ",IF(ISBLANK('Первичные данные 2 кл.'!C14)=TRUE," ",SUM('Первичные данные 2 кл.'!O14:P14)))</f>
        <v xml:space="preserve"> </v>
      </c>
      <c r="O14" s="119" t="str">
        <f>IF(A14=0," ",IF(ISBLANK('Первичные данные 2 кл.'!C14)=TRUE," ",'Первичные данные 2 кл.'!Q14))</f>
        <v xml:space="preserve"> </v>
      </c>
      <c r="P14" s="42" t="str">
        <f>IF(A14=0," ",IF(ISBLANK('Первичные данные 2 кл.'!C14)=TRUE," ",N14+O14))</f>
        <v xml:space="preserve"> </v>
      </c>
      <c r="Q14" s="119" t="str">
        <f>IF(A14=0," ",IF(ISBLANK('Первичные данные 2 кл.'!C14)=TRUE," ",SUM('Первичные данные 2 кл.'!R14:S14)))</f>
        <v xml:space="preserve"> </v>
      </c>
      <c r="R14" s="119" t="str">
        <f>IF(A14=0," ",IF(ISBLANK('Первичные данные 2 кл.'!C14)=TRUE," ",'Первичные данные 2 кл.'!T14))</f>
        <v xml:space="preserve"> </v>
      </c>
      <c r="S14" s="42" t="str">
        <f>IF(A14=0," ",IF(ISBLANK('Первичные данные 2 кл.'!C14)=TRUE," ",Q14+R14))</f>
        <v xml:space="preserve"> </v>
      </c>
      <c r="T14" s="119" t="str">
        <f>IF(A14=0," ",IF(ISBLANK('Первичные данные 2 кл.'!C14)=TRUE," ",SUM('Первичные данные 2 кл.'!U14:V14)))</f>
        <v xml:space="preserve"> </v>
      </c>
      <c r="U14" s="119" t="str">
        <f>IF(A14=0," ",IF(ISBLANK('Первичные данные 2 кл.'!C14)=TRUE," ",'Первичные данные 2 кл.'!W14))</f>
        <v xml:space="preserve"> </v>
      </c>
      <c r="V14" s="42" t="str">
        <f>IF(A14=0," ",IF(ISBLANK('Первичные данные 2 кл.'!C14)=TRUE," ",T14+U14))</f>
        <v xml:space="preserve"> </v>
      </c>
      <c r="W14" s="119" t="str">
        <f>IF(A14=0," ",IF(ISBLANK('Первичные данные 2 кл.'!C14)=TRUE," ",SUM('Первичные данные 2 кл.'!X14:Y14)))</f>
        <v xml:space="preserve"> </v>
      </c>
      <c r="X14" s="119" t="str">
        <f>IF(A14=0," ",IF(ISBLANK('Первичные данные 2 кл.'!C14)=TRUE," ",'Первичные данные 2 кл.'!Z14))</f>
        <v xml:space="preserve"> </v>
      </c>
      <c r="Y14" s="42" t="str">
        <f>IF(A14=0," ",IF(ISBLANK('Первичные данные 2 кл.'!C14)=TRUE," ",W14+X14))</f>
        <v xml:space="preserve"> </v>
      </c>
      <c r="Z14" s="119" t="str">
        <f>IF(A14=0," ",IF(ISBLANK('Первичные данные 2 кл.'!C14)=TRUE," ",SUM('Первичные данные 2 кл.'!AA14:AB14)))</f>
        <v xml:space="preserve"> </v>
      </c>
      <c r="AA14" s="119" t="str">
        <f>IF(A14=0," ",IF(ISBLANK('Первичные данные 2 кл.'!C14)=TRUE," ",'Первичные данные 2 кл.'!AC14))</f>
        <v xml:space="preserve"> </v>
      </c>
      <c r="AB14" s="42" t="str">
        <f>IF(A14=0," ",IF(ISBLANK('Первичные данные 2 кл.'!C14)=TRUE," ",Z14+AA14))</f>
        <v xml:space="preserve"> </v>
      </c>
      <c r="AC14" s="119" t="str">
        <f>IF(A14=0," ",IF(ISBLANK('Первичные данные 2 кл.'!C14)=TRUE," ",SUM('Первичные данные 2 кл.'!AD14:AE14)))</f>
        <v xml:space="preserve"> </v>
      </c>
      <c r="AD14" s="119" t="str">
        <f>IF(A14=0," ",IF(ISBLANK('Первичные данные 2 кл.'!C14)=TRUE," ",'Первичные данные 2 кл.'!AF14))</f>
        <v xml:space="preserve"> </v>
      </c>
      <c r="AE14" s="122" t="str">
        <f>IF(A14=0," ",IF(ISBLANK('Первичные данные 2 кл.'!C14)=TRUE," ",AC14+AD14))</f>
        <v xml:space="preserve"> </v>
      </c>
      <c r="AF14" s="121" t="str">
        <f>IF(A14=0," ",IF(ISBLANK('Первичные данные 2 кл.'!C14)=TRUE," ",SUM('Первичные данные 2 кл.'!AG14:AH14)))</f>
        <v xml:space="preserve"> </v>
      </c>
      <c r="AG14" s="119" t="str">
        <f>IF(A14=0," ",IF(ISBLANK('Первичные данные 2 кл.'!C14)=TRUE," ",'Первичные данные 2 кл.'!AI14))</f>
        <v xml:space="preserve"> </v>
      </c>
      <c r="AH14" s="42" t="str">
        <f>IF(A14=0," ",IF(ISBLANK('Первичные данные 2 кл.'!C14)=TRUE," ",AF14+AG14))</f>
        <v xml:space="preserve"> </v>
      </c>
      <c r="AI14" s="119" t="str">
        <f>IF(A14=0," ",IF(ISBLANK('Первичные данные 2 кл.'!C14)=TRUE," ",SUM('Первичные данные 2 кл.'!AJ14:AK14)))</f>
        <v xml:space="preserve"> </v>
      </c>
      <c r="AJ14" s="119" t="str">
        <f>IF(A14=0," ",IF(ISBLANK('Первичные данные 2 кл.'!C14)=TRUE," ",'Первичные данные 2 кл.'!AL14))</f>
        <v xml:space="preserve"> </v>
      </c>
      <c r="AK14" s="42" t="str">
        <f>IF(A14=0," ",IF(ISBLANK('Первичные данные 2 кл.'!C14)=TRUE," ",AI14+AJ14))</f>
        <v xml:space="preserve"> </v>
      </c>
      <c r="AL14" s="119" t="str">
        <f>IF(A14=0," ",IF(ISBLANK('Первичные данные 2 кл.'!C14)=TRUE," ",SUM('Первичные данные 2 кл.'!AM14:AN14)))</f>
        <v xml:space="preserve"> </v>
      </c>
      <c r="AM14" s="119" t="str">
        <f>IF(A14=0," ",IF(ISBLANK('Первичные данные 2 кл.'!C14)=TRUE," ",'Первичные данные 2 кл.'!AO14))</f>
        <v xml:space="preserve"> </v>
      </c>
      <c r="AN14" s="122" t="str">
        <f>IF(A14=0," ",IF(ISBLANK('Первичные данные 2 кл.'!C14)=TRUE," ",AL14+AM14))</f>
        <v xml:space="preserve"> </v>
      </c>
    </row>
    <row r="15" spans="1:43" ht="11.25" customHeight="1" x14ac:dyDescent="0.25">
      <c r="A15" s="148">
        <f>'Первичные данные 2 кл.'!B15</f>
        <v>0</v>
      </c>
      <c r="B15" s="118" t="str">
        <f>IF(A15=0," ",IF(ISBLANK('Первичные данные 2 кл.'!C15)=TRUE," ",SUM('Первичные данные 2 кл.'!C15:D15)))</f>
        <v xml:space="preserve"> </v>
      </c>
      <c r="C15" s="119" t="str">
        <f>IF(A15=0," ",IF(ISBLANK('Первичные данные 2 кл.'!C15)=TRUE," ",'Первичные данные 2 кл.'!E15))</f>
        <v xml:space="preserve"> </v>
      </c>
      <c r="D15" s="42" t="str">
        <f>IF(A15=0," ",IF(ISBLANK('Первичные данные 2 кл.'!C15)=TRUE," ",B15+C15))</f>
        <v xml:space="preserve"> </v>
      </c>
      <c r="E15" s="119" t="str">
        <f>IF(A15=0," ",IF(ISBLANK('Первичные данные 2 кл.'!C15)=TRUE," ",SUM('Первичные данные 2 кл.'!F15:G15)))</f>
        <v xml:space="preserve"> </v>
      </c>
      <c r="F15" s="119" t="str">
        <f>IF(A15=0," ",IF(ISBLANK('Первичные данные 2 кл.'!C15)=TRUE," ",'Первичные данные 2 кл.'!H15))</f>
        <v xml:space="preserve"> </v>
      </c>
      <c r="G15" s="42" t="str">
        <f>IF(A15=0," ",IF(ISBLANK('Первичные данные 2 кл.'!C15)=TRUE," ",E15+F15))</f>
        <v xml:space="preserve"> </v>
      </c>
      <c r="H15" s="119" t="str">
        <f>IF(A15=0," ",IF(ISBLANK('Первичные данные 2 кл.'!C15)=TRUE," ",SUM('Первичные данные 2 кл.'!I15:J15)))</f>
        <v xml:space="preserve"> </v>
      </c>
      <c r="I15" s="119" t="str">
        <f>IF(A15=0," ",IF(ISBLANK('Первичные данные 2 кл.'!C15)=TRUE," ",'Первичные данные 2 кл.'!K15))</f>
        <v xml:space="preserve"> </v>
      </c>
      <c r="J15" s="122" t="str">
        <f>IF(A15=0," ",IF(ISBLANK('Первичные данные 2 кл.'!C15)=TRUE," ",H15+I15))</f>
        <v xml:space="preserve"> </v>
      </c>
      <c r="K15" s="118" t="str">
        <f>IF(A15=0," ",IF(ISBLANK('Первичные данные 2 кл.'!C15)=TRUE," ",SUM('Первичные данные 2 кл.'!L15:M15)))</f>
        <v xml:space="preserve"> </v>
      </c>
      <c r="L15" s="119" t="str">
        <f>IF(A15=0," ",IF(ISBLANK('Первичные данные 2 кл.'!C15)=TRUE," ",'Первичные данные 2 кл.'!N15))</f>
        <v xml:space="preserve"> </v>
      </c>
      <c r="M15" s="42" t="str">
        <f>IF(A15=0," ",IF(ISBLANK('Первичные данные 2 кл.'!C15)=TRUE," ",K15+L15))</f>
        <v xml:space="preserve"> </v>
      </c>
      <c r="N15" s="119" t="str">
        <f>IF(A15=0," ",IF(ISBLANK('Первичные данные 2 кл.'!C15)=TRUE," ",SUM('Первичные данные 2 кл.'!O15:P15)))</f>
        <v xml:space="preserve"> </v>
      </c>
      <c r="O15" s="119" t="str">
        <f>IF(A15=0," ",IF(ISBLANK('Первичные данные 2 кл.'!C15)=TRUE," ",'Первичные данные 2 кл.'!Q15))</f>
        <v xml:space="preserve"> </v>
      </c>
      <c r="P15" s="42" t="str">
        <f>IF(A15=0," ",IF(ISBLANK('Первичные данные 2 кл.'!C15)=TRUE," ",N15+O15))</f>
        <v xml:space="preserve"> </v>
      </c>
      <c r="Q15" s="119" t="str">
        <f>IF(A15=0," ",IF(ISBLANK('Первичные данные 2 кл.'!C15)=TRUE," ",SUM('Первичные данные 2 кл.'!R15:S15)))</f>
        <v xml:space="preserve"> </v>
      </c>
      <c r="R15" s="119" t="str">
        <f>IF(A15=0," ",IF(ISBLANK('Первичные данные 2 кл.'!C15)=TRUE," ",'Первичные данные 2 кл.'!T15))</f>
        <v xml:space="preserve"> </v>
      </c>
      <c r="S15" s="42" t="str">
        <f>IF(A15=0," ",IF(ISBLANK('Первичные данные 2 кл.'!C15)=TRUE," ",Q15+R15))</f>
        <v xml:space="preserve"> </v>
      </c>
      <c r="T15" s="119" t="str">
        <f>IF(A15=0," ",IF(ISBLANK('Первичные данные 2 кл.'!C15)=TRUE," ",SUM('Первичные данные 2 кл.'!U15:V15)))</f>
        <v xml:space="preserve"> </v>
      </c>
      <c r="U15" s="119" t="str">
        <f>IF(A15=0," ",IF(ISBLANK('Первичные данные 2 кл.'!C15)=TRUE," ",'Первичные данные 2 кл.'!W15))</f>
        <v xml:space="preserve"> </v>
      </c>
      <c r="V15" s="42" t="str">
        <f>IF(A15=0," ",IF(ISBLANK('Первичные данные 2 кл.'!C15)=TRUE," ",T15+U15))</f>
        <v xml:space="preserve"> </v>
      </c>
      <c r="W15" s="119" t="str">
        <f>IF(A15=0," ",IF(ISBLANK('Первичные данные 2 кл.'!C15)=TRUE," ",SUM('Первичные данные 2 кл.'!X15:Y15)))</f>
        <v xml:space="preserve"> </v>
      </c>
      <c r="X15" s="119" t="str">
        <f>IF(A15=0," ",IF(ISBLANK('Первичные данные 2 кл.'!C15)=TRUE," ",'Первичные данные 2 кл.'!Z15))</f>
        <v xml:space="preserve"> </v>
      </c>
      <c r="Y15" s="42" t="str">
        <f>IF(A15=0," ",IF(ISBLANK('Первичные данные 2 кл.'!C15)=TRUE," ",W15+X15))</f>
        <v xml:space="preserve"> </v>
      </c>
      <c r="Z15" s="119" t="str">
        <f>IF(A15=0," ",IF(ISBLANK('Первичные данные 2 кл.'!C15)=TRUE," ",SUM('Первичные данные 2 кл.'!AA15:AB15)))</f>
        <v xml:space="preserve"> </v>
      </c>
      <c r="AA15" s="119" t="str">
        <f>IF(A15=0," ",IF(ISBLANK('Первичные данные 2 кл.'!C15)=TRUE," ",'Первичные данные 2 кл.'!AC15))</f>
        <v xml:space="preserve"> </v>
      </c>
      <c r="AB15" s="42" t="str">
        <f>IF(A15=0," ",IF(ISBLANK('Первичные данные 2 кл.'!C15)=TRUE," ",Z15+AA15))</f>
        <v xml:space="preserve"> </v>
      </c>
      <c r="AC15" s="119" t="str">
        <f>IF(A15=0," ",IF(ISBLANK('Первичные данные 2 кл.'!C15)=TRUE," ",SUM('Первичные данные 2 кл.'!AD15:AE15)))</f>
        <v xml:space="preserve"> </v>
      </c>
      <c r="AD15" s="119" t="str">
        <f>IF(A15=0," ",IF(ISBLANK('Первичные данные 2 кл.'!C15)=TRUE," ",'Первичные данные 2 кл.'!AF15))</f>
        <v xml:space="preserve"> </v>
      </c>
      <c r="AE15" s="122" t="str">
        <f>IF(A15=0," ",IF(ISBLANK('Первичные данные 2 кл.'!C15)=TRUE," ",AC15+AD15))</f>
        <v xml:space="preserve"> </v>
      </c>
      <c r="AF15" s="121" t="str">
        <f>IF(A15=0," ",IF(ISBLANK('Первичные данные 2 кл.'!C15)=TRUE," ",SUM('Первичные данные 2 кл.'!AG15:AH15)))</f>
        <v xml:space="preserve"> </v>
      </c>
      <c r="AG15" s="119" t="str">
        <f>IF(A15=0," ",IF(ISBLANK('Первичные данные 2 кл.'!C15)=TRUE," ",'Первичные данные 2 кл.'!AI15))</f>
        <v xml:space="preserve"> </v>
      </c>
      <c r="AH15" s="42" t="str">
        <f>IF(A15=0," ",IF(ISBLANK('Первичные данные 2 кл.'!C15)=TRUE," ",AF15+AG15))</f>
        <v xml:space="preserve"> </v>
      </c>
      <c r="AI15" s="119" t="str">
        <f>IF(A15=0," ",IF(ISBLANK('Первичные данные 2 кл.'!C15)=TRUE," ",SUM('Первичные данные 2 кл.'!AJ15:AK15)))</f>
        <v xml:space="preserve"> </v>
      </c>
      <c r="AJ15" s="119" t="str">
        <f>IF(A15=0," ",IF(ISBLANK('Первичные данные 2 кл.'!C15)=TRUE," ",'Первичные данные 2 кл.'!AL15))</f>
        <v xml:space="preserve"> </v>
      </c>
      <c r="AK15" s="42" t="str">
        <f>IF(A15=0," ",IF(ISBLANK('Первичные данные 2 кл.'!C15)=TRUE," ",AI15+AJ15))</f>
        <v xml:space="preserve"> </v>
      </c>
      <c r="AL15" s="119" t="str">
        <f>IF(A15=0," ",IF(ISBLANK('Первичные данные 2 кл.'!C15)=TRUE," ",SUM('Первичные данные 2 кл.'!AM15:AN15)))</f>
        <v xml:space="preserve"> </v>
      </c>
      <c r="AM15" s="119" t="str">
        <f>IF(A15=0," ",IF(ISBLANK('Первичные данные 2 кл.'!C15)=TRUE," ",'Первичные данные 2 кл.'!AO15))</f>
        <v xml:space="preserve"> </v>
      </c>
      <c r="AN15" s="122" t="str">
        <f>IF(A15=0," ",IF(ISBLANK('Первичные данные 2 кл.'!C15)=TRUE," ",AL15+AM15))</f>
        <v xml:space="preserve"> </v>
      </c>
    </row>
    <row r="16" spans="1:43" ht="11.25" customHeight="1" x14ac:dyDescent="0.25">
      <c r="A16" s="148">
        <f>'Первичные данные 2 кл.'!B16</f>
        <v>0</v>
      </c>
      <c r="B16" s="118" t="str">
        <f>IF(A16=0," ",IF(ISBLANK('Первичные данные 2 кл.'!C16)=TRUE," ",SUM('Первичные данные 2 кл.'!C16:D16)))</f>
        <v xml:space="preserve"> </v>
      </c>
      <c r="C16" s="119" t="str">
        <f>IF(A16=0," ",IF(ISBLANK('Первичные данные 2 кл.'!C16)=TRUE," ",'Первичные данные 2 кл.'!E16))</f>
        <v xml:space="preserve"> </v>
      </c>
      <c r="D16" s="42" t="str">
        <f>IF(A16=0," ",IF(ISBLANK('Первичные данные 2 кл.'!C16)=TRUE," ",B16+C16))</f>
        <v xml:space="preserve"> </v>
      </c>
      <c r="E16" s="119" t="str">
        <f>IF(A16=0," ",IF(ISBLANK('Первичные данные 2 кл.'!C16)=TRUE," ",SUM('Первичные данные 2 кл.'!F16:G16)))</f>
        <v xml:space="preserve"> </v>
      </c>
      <c r="F16" s="119" t="str">
        <f>IF(A16=0," ",IF(ISBLANK('Первичные данные 2 кл.'!C16)=TRUE," ",'Первичные данные 2 кл.'!H16))</f>
        <v xml:space="preserve"> </v>
      </c>
      <c r="G16" s="42" t="str">
        <f>IF(A16=0," ",IF(ISBLANK('Первичные данные 2 кл.'!C16)=TRUE," ",E16+F16))</f>
        <v xml:space="preserve"> </v>
      </c>
      <c r="H16" s="119" t="str">
        <f>IF(A16=0," ",IF(ISBLANK('Первичные данные 2 кл.'!C16)=TRUE," ",SUM('Первичные данные 2 кл.'!I16:J16)))</f>
        <v xml:space="preserve"> </v>
      </c>
      <c r="I16" s="119" t="str">
        <f>IF(A16=0," ",IF(ISBLANK('Первичные данные 2 кл.'!C16)=TRUE," ",'Первичные данные 2 кл.'!K16))</f>
        <v xml:space="preserve"> </v>
      </c>
      <c r="J16" s="122" t="str">
        <f>IF(A16=0," ",IF(ISBLANK('Первичные данные 2 кл.'!C16)=TRUE," ",H16+I16))</f>
        <v xml:space="preserve"> </v>
      </c>
      <c r="K16" s="118" t="str">
        <f>IF(A16=0," ",IF(ISBLANK('Первичные данные 2 кл.'!C16)=TRUE," ",SUM('Первичные данные 2 кл.'!L16:M16)))</f>
        <v xml:space="preserve"> </v>
      </c>
      <c r="L16" s="119" t="str">
        <f>IF(A16=0," ",IF(ISBLANK('Первичные данные 2 кл.'!C16)=TRUE," ",'Первичные данные 2 кл.'!N16))</f>
        <v xml:space="preserve"> </v>
      </c>
      <c r="M16" s="42" t="str">
        <f>IF(A16=0," ",IF(ISBLANK('Первичные данные 2 кл.'!C16)=TRUE," ",K16+L16))</f>
        <v xml:space="preserve"> </v>
      </c>
      <c r="N16" s="119" t="str">
        <f>IF(A16=0," ",IF(ISBLANK('Первичные данные 2 кл.'!C16)=TRUE," ",SUM('Первичные данные 2 кл.'!O16:P16)))</f>
        <v xml:space="preserve"> </v>
      </c>
      <c r="O16" s="119" t="str">
        <f>IF(A16=0," ",IF(ISBLANK('Первичные данные 2 кл.'!C16)=TRUE," ",'Первичные данные 2 кл.'!Q16))</f>
        <v xml:space="preserve"> </v>
      </c>
      <c r="P16" s="42" t="str">
        <f>IF(A16=0," ",IF(ISBLANK('Первичные данные 2 кл.'!C16)=TRUE," ",N16+O16))</f>
        <v xml:space="preserve"> </v>
      </c>
      <c r="Q16" s="119" t="str">
        <f>IF(A16=0," ",IF(ISBLANK('Первичные данные 2 кл.'!C16)=TRUE," ",SUM('Первичные данные 2 кл.'!R16:S16)))</f>
        <v xml:space="preserve"> </v>
      </c>
      <c r="R16" s="119" t="str">
        <f>IF(A16=0," ",IF(ISBLANK('Первичные данные 2 кл.'!C16)=TRUE," ",'Первичные данные 2 кл.'!T16))</f>
        <v xml:space="preserve"> </v>
      </c>
      <c r="S16" s="42" t="str">
        <f>IF(A16=0," ",IF(ISBLANK('Первичные данные 2 кл.'!C16)=TRUE," ",Q16+R16))</f>
        <v xml:space="preserve"> </v>
      </c>
      <c r="T16" s="119" t="str">
        <f>IF(A16=0," ",IF(ISBLANK('Первичные данные 2 кл.'!C16)=TRUE," ",SUM('Первичные данные 2 кл.'!U16:V16)))</f>
        <v xml:space="preserve"> </v>
      </c>
      <c r="U16" s="119" t="str">
        <f>IF(A16=0," ",IF(ISBLANK('Первичные данные 2 кл.'!C16)=TRUE," ",'Первичные данные 2 кл.'!W16))</f>
        <v xml:space="preserve"> </v>
      </c>
      <c r="V16" s="42" t="str">
        <f>IF(A16=0," ",IF(ISBLANK('Первичные данные 2 кл.'!C16)=TRUE," ",T16+U16))</f>
        <v xml:space="preserve"> </v>
      </c>
      <c r="W16" s="119" t="str">
        <f>IF(A16=0," ",IF(ISBLANK('Первичные данные 2 кл.'!C16)=TRUE," ",SUM('Первичные данные 2 кл.'!X16:Y16)))</f>
        <v xml:space="preserve"> </v>
      </c>
      <c r="X16" s="119" t="str">
        <f>IF(A16=0," ",IF(ISBLANK('Первичные данные 2 кл.'!C16)=TRUE," ",'Первичные данные 2 кл.'!Z16))</f>
        <v xml:space="preserve"> </v>
      </c>
      <c r="Y16" s="42" t="str">
        <f>IF(A16=0," ",IF(ISBLANK('Первичные данные 2 кл.'!C16)=TRUE," ",W16+X16))</f>
        <v xml:space="preserve"> </v>
      </c>
      <c r="Z16" s="119" t="str">
        <f>IF(A16=0," ",IF(ISBLANK('Первичные данные 2 кл.'!C16)=TRUE," ",SUM('Первичные данные 2 кл.'!AA16:AB16)))</f>
        <v xml:space="preserve"> </v>
      </c>
      <c r="AA16" s="119" t="str">
        <f>IF(A16=0," ",IF(ISBLANK('Первичные данные 2 кл.'!C16)=TRUE," ",'Первичные данные 2 кл.'!AC16))</f>
        <v xml:space="preserve"> </v>
      </c>
      <c r="AB16" s="42" t="str">
        <f>IF(A16=0," ",IF(ISBLANK('Первичные данные 2 кл.'!C16)=TRUE," ",Z16+AA16))</f>
        <v xml:space="preserve"> </v>
      </c>
      <c r="AC16" s="119" t="str">
        <f>IF(A16=0," ",IF(ISBLANK('Первичные данные 2 кл.'!C16)=TRUE," ",SUM('Первичные данные 2 кл.'!AD16:AE16)))</f>
        <v xml:space="preserve"> </v>
      </c>
      <c r="AD16" s="119" t="str">
        <f>IF(A16=0," ",IF(ISBLANK('Первичные данные 2 кл.'!C16)=TRUE," ",'Первичные данные 2 кл.'!AF16))</f>
        <v xml:space="preserve"> </v>
      </c>
      <c r="AE16" s="122" t="str">
        <f>IF(A16=0," ",IF(ISBLANK('Первичные данные 2 кл.'!C16)=TRUE," ",AC16+AD16))</f>
        <v xml:space="preserve"> </v>
      </c>
      <c r="AF16" s="121" t="str">
        <f>IF(A16=0," ",IF(ISBLANK('Первичные данные 2 кл.'!C16)=TRUE," ",SUM('Первичные данные 2 кл.'!AG16:AH16)))</f>
        <v xml:space="preserve"> </v>
      </c>
      <c r="AG16" s="119" t="str">
        <f>IF(A16=0," ",IF(ISBLANK('Первичные данные 2 кл.'!C16)=TRUE," ",'Первичные данные 2 кл.'!AI16))</f>
        <v xml:space="preserve"> </v>
      </c>
      <c r="AH16" s="42" t="str">
        <f>IF(A16=0," ",IF(ISBLANK('Первичные данные 2 кл.'!C16)=TRUE," ",AF16+AG16))</f>
        <v xml:space="preserve"> </v>
      </c>
      <c r="AI16" s="119" t="str">
        <f>IF(A16=0," ",IF(ISBLANK('Первичные данные 2 кл.'!C16)=TRUE," ",SUM('Первичные данные 2 кл.'!AJ16:AK16)))</f>
        <v xml:space="preserve"> </v>
      </c>
      <c r="AJ16" s="119" t="str">
        <f>IF(A16=0," ",IF(ISBLANK('Первичные данные 2 кл.'!C16)=TRUE," ",'Первичные данные 2 кл.'!AL16))</f>
        <v xml:space="preserve"> </v>
      </c>
      <c r="AK16" s="42" t="str">
        <f>IF(A16=0," ",IF(ISBLANK('Первичные данные 2 кл.'!C16)=TRUE," ",AI16+AJ16))</f>
        <v xml:space="preserve"> </v>
      </c>
      <c r="AL16" s="119" t="str">
        <f>IF(A16=0," ",IF(ISBLANK('Первичные данные 2 кл.'!C16)=TRUE," ",SUM('Первичные данные 2 кл.'!AM16:AN16)))</f>
        <v xml:space="preserve"> </v>
      </c>
      <c r="AM16" s="119" t="str">
        <f>IF(A16=0," ",IF(ISBLANK('Первичные данные 2 кл.'!C16)=TRUE," ",'Первичные данные 2 кл.'!AO16))</f>
        <v xml:space="preserve"> </v>
      </c>
      <c r="AN16" s="122" t="str">
        <f>IF(A16=0," ",IF(ISBLANK('Первичные данные 2 кл.'!C16)=TRUE," ",AL16+AM16))</f>
        <v xml:space="preserve"> </v>
      </c>
    </row>
    <row r="17" spans="1:40" ht="11.25" customHeight="1" x14ac:dyDescent="0.25">
      <c r="A17" s="148">
        <f>'Первичные данные 2 кл.'!B17</f>
        <v>0</v>
      </c>
      <c r="B17" s="118" t="str">
        <f>IF(A17=0," ",IF(ISBLANK('Первичные данные 2 кл.'!C17)=TRUE," ",SUM('Первичные данные 2 кл.'!C17:D17)))</f>
        <v xml:space="preserve"> </v>
      </c>
      <c r="C17" s="119" t="str">
        <f>IF(A17=0," ",IF(ISBLANK('Первичные данные 2 кл.'!C17)=TRUE," ",'Первичные данные 2 кл.'!E17))</f>
        <v xml:space="preserve"> </v>
      </c>
      <c r="D17" s="42" t="str">
        <f>IF(A17=0," ",IF(ISBLANK('Первичные данные 2 кл.'!C17)=TRUE," ",B17+C17))</f>
        <v xml:space="preserve"> </v>
      </c>
      <c r="E17" s="119" t="str">
        <f>IF(A17=0," ",IF(ISBLANK('Первичные данные 2 кл.'!C17)=TRUE," ",SUM('Первичные данные 2 кл.'!F17:G17)))</f>
        <v xml:space="preserve"> </v>
      </c>
      <c r="F17" s="119" t="str">
        <f>IF(A17=0," ",IF(ISBLANK('Первичные данные 2 кл.'!C17)=TRUE," ",'Первичные данные 2 кл.'!H17))</f>
        <v xml:space="preserve"> </v>
      </c>
      <c r="G17" s="42" t="str">
        <f>IF(A17=0," ",IF(ISBLANK('Первичные данные 2 кл.'!C17)=TRUE," ",E17+F17))</f>
        <v xml:space="preserve"> </v>
      </c>
      <c r="H17" s="119" t="str">
        <f>IF(A17=0," ",IF(ISBLANK('Первичные данные 2 кл.'!C17)=TRUE," ",SUM('Первичные данные 2 кл.'!I17:J17)))</f>
        <v xml:space="preserve"> </v>
      </c>
      <c r="I17" s="119" t="str">
        <f>IF(A17=0," ",IF(ISBLANK('Первичные данные 2 кл.'!C17)=TRUE," ",'Первичные данные 2 кл.'!K17))</f>
        <v xml:space="preserve"> </v>
      </c>
      <c r="J17" s="122" t="str">
        <f>IF(A17=0," ",IF(ISBLANK('Первичные данные 2 кл.'!C17)=TRUE," ",H17+I17))</f>
        <v xml:space="preserve"> </v>
      </c>
      <c r="K17" s="118" t="str">
        <f>IF(A17=0," ",IF(ISBLANK('Первичные данные 2 кл.'!C17)=TRUE," ",SUM('Первичные данные 2 кл.'!L17:M17)))</f>
        <v xml:space="preserve"> </v>
      </c>
      <c r="L17" s="119" t="str">
        <f>IF(A17=0," ",IF(ISBLANK('Первичные данные 2 кл.'!C17)=TRUE," ",'Первичные данные 2 кл.'!N17))</f>
        <v xml:space="preserve"> </v>
      </c>
      <c r="M17" s="42" t="str">
        <f>IF(A17=0," ",IF(ISBLANK('Первичные данные 2 кл.'!C17)=TRUE," ",K17+L17))</f>
        <v xml:space="preserve"> </v>
      </c>
      <c r="N17" s="119" t="str">
        <f>IF(A17=0," ",IF(ISBLANK('Первичные данные 2 кл.'!C17)=TRUE," ",SUM('Первичные данные 2 кл.'!O17:P17)))</f>
        <v xml:space="preserve"> </v>
      </c>
      <c r="O17" s="119" t="str">
        <f>IF(A17=0," ",IF(ISBLANK('Первичные данные 2 кл.'!C17)=TRUE," ",'Первичные данные 2 кл.'!Q17))</f>
        <v xml:space="preserve"> </v>
      </c>
      <c r="P17" s="42" t="str">
        <f>IF(A17=0," ",IF(ISBLANK('Первичные данные 2 кл.'!C17)=TRUE," ",N17+O17))</f>
        <v xml:space="preserve"> </v>
      </c>
      <c r="Q17" s="119" t="str">
        <f>IF(A17=0," ",IF(ISBLANK('Первичные данные 2 кл.'!C17)=TRUE," ",SUM('Первичные данные 2 кл.'!R17:S17)))</f>
        <v xml:space="preserve"> </v>
      </c>
      <c r="R17" s="119" t="str">
        <f>IF(A17=0," ",IF(ISBLANK('Первичные данные 2 кл.'!C17)=TRUE," ",'Первичные данные 2 кл.'!T17))</f>
        <v xml:space="preserve"> </v>
      </c>
      <c r="S17" s="42" t="str">
        <f>IF(A17=0," ",IF(ISBLANK('Первичные данные 2 кл.'!C17)=TRUE," ",Q17+R17))</f>
        <v xml:space="preserve"> </v>
      </c>
      <c r="T17" s="119" t="str">
        <f>IF(A17=0," ",IF(ISBLANK('Первичные данные 2 кл.'!C17)=TRUE," ",SUM('Первичные данные 2 кл.'!U17:V17)))</f>
        <v xml:space="preserve"> </v>
      </c>
      <c r="U17" s="119" t="str">
        <f>IF(A17=0," ",IF(ISBLANK('Первичные данные 2 кл.'!C17)=TRUE," ",'Первичные данные 2 кл.'!W17))</f>
        <v xml:space="preserve"> </v>
      </c>
      <c r="V17" s="42" t="str">
        <f>IF(A17=0," ",IF(ISBLANK('Первичные данные 2 кл.'!C17)=TRUE," ",T17+U17))</f>
        <v xml:space="preserve"> </v>
      </c>
      <c r="W17" s="119" t="str">
        <f>IF(A17=0," ",IF(ISBLANK('Первичные данные 2 кл.'!C17)=TRUE," ",SUM('Первичные данные 2 кл.'!X17:Y17)))</f>
        <v xml:space="preserve"> </v>
      </c>
      <c r="X17" s="119" t="str">
        <f>IF(A17=0," ",IF(ISBLANK('Первичные данные 2 кл.'!C17)=TRUE," ",'Первичные данные 2 кл.'!Z17))</f>
        <v xml:space="preserve"> </v>
      </c>
      <c r="Y17" s="42" t="str">
        <f>IF(A17=0," ",IF(ISBLANK('Первичные данные 2 кл.'!C17)=TRUE," ",W17+X17))</f>
        <v xml:space="preserve"> </v>
      </c>
      <c r="Z17" s="119" t="str">
        <f>IF(A17=0," ",IF(ISBLANK('Первичные данные 2 кл.'!C17)=TRUE," ",SUM('Первичные данные 2 кл.'!AA17:AB17)))</f>
        <v xml:space="preserve"> </v>
      </c>
      <c r="AA17" s="119" t="str">
        <f>IF(A17=0," ",IF(ISBLANK('Первичные данные 2 кл.'!C17)=TRUE," ",'Первичные данные 2 кл.'!AC17))</f>
        <v xml:space="preserve"> </v>
      </c>
      <c r="AB17" s="42" t="str">
        <f>IF(A17=0," ",IF(ISBLANK('Первичные данные 2 кл.'!C17)=TRUE," ",Z17+AA17))</f>
        <v xml:space="preserve"> </v>
      </c>
      <c r="AC17" s="119" t="str">
        <f>IF(A17=0," ",IF(ISBLANK('Первичные данные 2 кл.'!C17)=TRUE," ",SUM('Первичные данные 2 кл.'!AD17:AE17)))</f>
        <v xml:space="preserve"> </v>
      </c>
      <c r="AD17" s="119" t="str">
        <f>IF(A17=0," ",IF(ISBLANK('Первичные данные 2 кл.'!C17)=TRUE," ",'Первичные данные 2 кл.'!AF17))</f>
        <v xml:space="preserve"> </v>
      </c>
      <c r="AE17" s="122" t="str">
        <f>IF(A17=0," ",IF(ISBLANK('Первичные данные 2 кл.'!C17)=TRUE," ",AC17+AD17))</f>
        <v xml:space="preserve"> </v>
      </c>
      <c r="AF17" s="121" t="str">
        <f>IF(A17=0," ",IF(ISBLANK('Первичные данные 2 кл.'!C17)=TRUE," ",SUM('Первичные данные 2 кл.'!AG17:AH17)))</f>
        <v xml:space="preserve"> </v>
      </c>
      <c r="AG17" s="119" t="str">
        <f>IF(A17=0," ",IF(ISBLANK('Первичные данные 2 кл.'!C17)=TRUE," ",'Первичные данные 2 кл.'!AI17))</f>
        <v xml:space="preserve"> </v>
      </c>
      <c r="AH17" s="42" t="str">
        <f>IF(A17=0," ",IF(ISBLANK('Первичные данные 2 кл.'!C17)=TRUE," ",AF17+AG17))</f>
        <v xml:space="preserve"> </v>
      </c>
      <c r="AI17" s="119" t="str">
        <f>IF(A17=0," ",IF(ISBLANK('Первичные данные 2 кл.'!C17)=TRUE," ",SUM('Первичные данные 2 кл.'!AJ17:AK17)))</f>
        <v xml:space="preserve"> </v>
      </c>
      <c r="AJ17" s="119" t="str">
        <f>IF(A17=0," ",IF(ISBLANK('Первичные данные 2 кл.'!C17)=TRUE," ",'Первичные данные 2 кл.'!AL17))</f>
        <v xml:space="preserve"> </v>
      </c>
      <c r="AK17" s="42" t="str">
        <f>IF(A17=0," ",IF(ISBLANK('Первичные данные 2 кл.'!C17)=TRUE," ",AI17+AJ17))</f>
        <v xml:space="preserve"> </v>
      </c>
      <c r="AL17" s="119" t="str">
        <f>IF(A17=0," ",IF(ISBLANK('Первичные данные 2 кл.'!C17)=TRUE," ",SUM('Первичные данные 2 кл.'!AM17:AN17)))</f>
        <v xml:space="preserve"> </v>
      </c>
      <c r="AM17" s="119" t="str">
        <f>IF(A17=0," ",IF(ISBLANK('Первичные данные 2 кл.'!C17)=TRUE," ",'Первичные данные 2 кл.'!AO17))</f>
        <v xml:space="preserve"> </v>
      </c>
      <c r="AN17" s="122" t="str">
        <f>IF(A17=0," ",IF(ISBLANK('Первичные данные 2 кл.'!C17)=TRUE," ",AL17+AM17))</f>
        <v xml:space="preserve"> </v>
      </c>
    </row>
    <row r="18" spans="1:40" ht="11.25" customHeight="1" x14ac:dyDescent="0.25">
      <c r="A18" s="148">
        <f>'Первичные данные 2 кл.'!B18</f>
        <v>0</v>
      </c>
      <c r="B18" s="118" t="str">
        <f>IF(A18=0," ",IF(ISBLANK('Первичные данные 2 кл.'!C18)=TRUE," ",SUM('Первичные данные 2 кл.'!C18:D18)))</f>
        <v xml:space="preserve"> </v>
      </c>
      <c r="C18" s="119" t="str">
        <f>IF(A18=0," ",IF(ISBLANK('Первичные данные 2 кл.'!C18)=TRUE," ",'Первичные данные 2 кл.'!E18))</f>
        <v xml:space="preserve"> </v>
      </c>
      <c r="D18" s="42" t="str">
        <f>IF(A18=0," ",IF(ISBLANK('Первичные данные 2 кл.'!C18)=TRUE," ",B18+C18))</f>
        <v xml:space="preserve"> </v>
      </c>
      <c r="E18" s="119" t="str">
        <f>IF(A18=0," ",IF(ISBLANK('Первичные данные 2 кл.'!C18)=TRUE," ",SUM('Первичные данные 2 кл.'!F18:G18)))</f>
        <v xml:space="preserve"> </v>
      </c>
      <c r="F18" s="119" t="str">
        <f>IF(A18=0," ",IF(ISBLANK('Первичные данные 2 кл.'!C18)=TRUE," ",'Первичные данные 2 кл.'!H18))</f>
        <v xml:space="preserve"> </v>
      </c>
      <c r="G18" s="42" t="str">
        <f>IF(A18=0," ",IF(ISBLANK('Первичные данные 2 кл.'!C18)=TRUE," ",E18+F18))</f>
        <v xml:space="preserve"> </v>
      </c>
      <c r="H18" s="119" t="str">
        <f>IF(A18=0," ",IF(ISBLANK('Первичные данные 2 кл.'!C18)=TRUE," ",SUM('Первичные данные 2 кл.'!I18:J18)))</f>
        <v xml:space="preserve"> </v>
      </c>
      <c r="I18" s="119" t="str">
        <f>IF(A18=0," ",IF(ISBLANK('Первичные данные 2 кл.'!C18)=TRUE," ",'Первичные данные 2 кл.'!K18))</f>
        <v xml:space="preserve"> </v>
      </c>
      <c r="J18" s="122" t="str">
        <f>IF(A18=0," ",IF(ISBLANK('Первичные данные 2 кл.'!C18)=TRUE," ",H18+I18))</f>
        <v xml:space="preserve"> </v>
      </c>
      <c r="K18" s="118" t="str">
        <f>IF(A18=0," ",IF(ISBLANK('Первичные данные 2 кл.'!C18)=TRUE," ",SUM('Первичные данные 2 кл.'!L18:M18)))</f>
        <v xml:space="preserve"> </v>
      </c>
      <c r="L18" s="119" t="str">
        <f>IF(A18=0," ",IF(ISBLANK('Первичные данные 2 кл.'!C18)=TRUE," ",'Первичные данные 2 кл.'!N18))</f>
        <v xml:space="preserve"> </v>
      </c>
      <c r="M18" s="42" t="str">
        <f>IF(A18=0," ",IF(ISBLANK('Первичные данные 2 кл.'!C18)=TRUE," ",K18+L18))</f>
        <v xml:space="preserve"> </v>
      </c>
      <c r="N18" s="119" t="str">
        <f>IF(A18=0," ",IF(ISBLANK('Первичные данные 2 кл.'!C18)=TRUE," ",SUM('Первичные данные 2 кл.'!O18:P18)))</f>
        <v xml:space="preserve"> </v>
      </c>
      <c r="O18" s="119" t="str">
        <f>IF(A18=0," ",IF(ISBLANK('Первичные данные 2 кл.'!C18)=TRUE," ",'Первичные данные 2 кл.'!Q18))</f>
        <v xml:space="preserve"> </v>
      </c>
      <c r="P18" s="42" t="str">
        <f>IF(A18=0," ",IF(ISBLANK('Первичные данные 2 кл.'!C18)=TRUE," ",N18+O18))</f>
        <v xml:space="preserve"> </v>
      </c>
      <c r="Q18" s="119" t="str">
        <f>IF(A18=0," ",IF(ISBLANK('Первичные данные 2 кл.'!C18)=TRUE," ",SUM('Первичные данные 2 кл.'!R18:S18)))</f>
        <v xml:space="preserve"> </v>
      </c>
      <c r="R18" s="119" t="str">
        <f>IF(A18=0," ",IF(ISBLANK('Первичные данные 2 кл.'!C18)=TRUE," ",'Первичные данные 2 кл.'!T18))</f>
        <v xml:space="preserve"> </v>
      </c>
      <c r="S18" s="42" t="str">
        <f>IF(A18=0," ",IF(ISBLANK('Первичные данные 2 кл.'!C18)=TRUE," ",Q18+R18))</f>
        <v xml:space="preserve"> </v>
      </c>
      <c r="T18" s="119" t="str">
        <f>IF(A18=0," ",IF(ISBLANK('Первичные данные 2 кл.'!C18)=TRUE," ",SUM('Первичные данные 2 кл.'!U18:V18)))</f>
        <v xml:space="preserve"> </v>
      </c>
      <c r="U18" s="119" t="str">
        <f>IF(A18=0," ",IF(ISBLANK('Первичные данные 2 кл.'!C18)=TRUE," ",'Первичные данные 2 кл.'!W18))</f>
        <v xml:space="preserve"> </v>
      </c>
      <c r="V18" s="42" t="str">
        <f>IF(A18=0," ",IF(ISBLANK('Первичные данные 2 кл.'!C18)=TRUE," ",T18+U18))</f>
        <v xml:space="preserve"> </v>
      </c>
      <c r="W18" s="119" t="str">
        <f>IF(A18=0," ",IF(ISBLANK('Первичные данные 2 кл.'!C18)=TRUE," ",SUM('Первичные данные 2 кл.'!X18:Y18)))</f>
        <v xml:space="preserve"> </v>
      </c>
      <c r="X18" s="119" t="str">
        <f>IF(A18=0," ",IF(ISBLANK('Первичные данные 2 кл.'!C18)=TRUE," ",'Первичные данные 2 кл.'!Z18))</f>
        <v xml:space="preserve"> </v>
      </c>
      <c r="Y18" s="42" t="str">
        <f>IF(A18=0," ",IF(ISBLANK('Первичные данные 2 кл.'!C18)=TRUE," ",W18+X18))</f>
        <v xml:space="preserve"> </v>
      </c>
      <c r="Z18" s="119" t="str">
        <f>IF(A18=0," ",IF(ISBLANK('Первичные данные 2 кл.'!C18)=TRUE," ",SUM('Первичные данные 2 кл.'!AA18:AB18)))</f>
        <v xml:space="preserve"> </v>
      </c>
      <c r="AA18" s="119" t="str">
        <f>IF(A18=0," ",IF(ISBLANK('Первичные данные 2 кл.'!C18)=TRUE," ",'Первичные данные 2 кл.'!AC18))</f>
        <v xml:space="preserve"> </v>
      </c>
      <c r="AB18" s="42" t="str">
        <f>IF(A18=0," ",IF(ISBLANK('Первичные данные 2 кл.'!C18)=TRUE," ",Z18+AA18))</f>
        <v xml:space="preserve"> </v>
      </c>
      <c r="AC18" s="119" t="str">
        <f>IF(A18=0," ",IF(ISBLANK('Первичные данные 2 кл.'!C18)=TRUE," ",SUM('Первичные данные 2 кл.'!AD18:AE18)))</f>
        <v xml:space="preserve"> </v>
      </c>
      <c r="AD18" s="119" t="str">
        <f>IF(A18=0," ",IF(ISBLANK('Первичные данные 2 кл.'!C18)=TRUE," ",'Первичные данные 2 кл.'!AF18))</f>
        <v xml:space="preserve"> </v>
      </c>
      <c r="AE18" s="122" t="str">
        <f>IF(A18=0," ",IF(ISBLANK('Первичные данные 2 кл.'!C18)=TRUE," ",AC18+AD18))</f>
        <v xml:space="preserve"> </v>
      </c>
      <c r="AF18" s="121" t="str">
        <f>IF(A18=0," ",IF(ISBLANK('Первичные данные 2 кл.'!C18)=TRUE," ",SUM('Первичные данные 2 кл.'!AG18:AH18)))</f>
        <v xml:space="preserve"> </v>
      </c>
      <c r="AG18" s="119" t="str">
        <f>IF(A18=0," ",IF(ISBLANK('Первичные данные 2 кл.'!C18)=TRUE," ",'Первичные данные 2 кл.'!AI18))</f>
        <v xml:space="preserve"> </v>
      </c>
      <c r="AH18" s="42" t="str">
        <f>IF(A18=0," ",IF(ISBLANK('Первичные данные 2 кл.'!C18)=TRUE," ",AF18+AG18))</f>
        <v xml:space="preserve"> </v>
      </c>
      <c r="AI18" s="119" t="str">
        <f>IF(A18=0," ",IF(ISBLANK('Первичные данные 2 кл.'!C18)=TRUE," ",SUM('Первичные данные 2 кл.'!AJ18:AK18)))</f>
        <v xml:space="preserve"> </v>
      </c>
      <c r="AJ18" s="119" t="str">
        <f>IF(A18=0," ",IF(ISBLANK('Первичные данные 2 кл.'!C18)=TRUE," ",'Первичные данные 2 кл.'!AL18))</f>
        <v xml:space="preserve"> </v>
      </c>
      <c r="AK18" s="42" t="str">
        <f>IF(A18=0," ",IF(ISBLANK('Первичные данные 2 кл.'!C18)=TRUE," ",AI18+AJ18))</f>
        <v xml:space="preserve"> </v>
      </c>
      <c r="AL18" s="119" t="str">
        <f>IF(A18=0," ",IF(ISBLANK('Первичные данные 2 кл.'!C18)=TRUE," ",SUM('Первичные данные 2 кл.'!AM18:AN18)))</f>
        <v xml:space="preserve"> </v>
      </c>
      <c r="AM18" s="119" t="str">
        <f>IF(A18=0," ",IF(ISBLANK('Первичные данные 2 кл.'!C18)=TRUE," ",'Первичные данные 2 кл.'!AO18))</f>
        <v xml:space="preserve"> </v>
      </c>
      <c r="AN18" s="122" t="str">
        <f>IF(A18=0," ",IF(ISBLANK('Первичные данные 2 кл.'!C18)=TRUE," ",AL18+AM18))</f>
        <v xml:space="preserve"> </v>
      </c>
    </row>
    <row r="19" spans="1:40" ht="11.25" customHeight="1" x14ac:dyDescent="0.25">
      <c r="A19" s="148">
        <f>'Первичные данные 2 кл.'!B19</f>
        <v>0</v>
      </c>
      <c r="B19" s="118" t="str">
        <f>IF(A19=0," ",IF(ISBLANK('Первичные данные 2 кл.'!C19)=TRUE," ",SUM('Первичные данные 2 кл.'!C19:D19)))</f>
        <v xml:space="preserve"> </v>
      </c>
      <c r="C19" s="119" t="str">
        <f>IF(A19=0," ",IF(ISBLANK('Первичные данные 2 кл.'!C19)=TRUE," ",'Первичные данные 2 кл.'!E19))</f>
        <v xml:space="preserve"> </v>
      </c>
      <c r="D19" s="42" t="str">
        <f>IF(A19=0," ",IF(ISBLANK('Первичные данные 2 кл.'!C19)=TRUE," ",B19+C19))</f>
        <v xml:space="preserve"> </v>
      </c>
      <c r="E19" s="119" t="str">
        <f>IF(A19=0," ",IF(ISBLANK('Первичные данные 2 кл.'!C19)=TRUE," ",SUM('Первичные данные 2 кл.'!F19:G19)))</f>
        <v xml:space="preserve"> </v>
      </c>
      <c r="F19" s="119" t="str">
        <f>IF(A19=0," ",IF(ISBLANK('Первичные данные 2 кл.'!C19)=TRUE," ",'Первичные данные 2 кл.'!H19))</f>
        <v xml:space="preserve"> </v>
      </c>
      <c r="G19" s="42" t="str">
        <f>IF(A19=0," ",IF(ISBLANK('Первичные данные 2 кл.'!C19)=TRUE," ",E19+F19))</f>
        <v xml:space="preserve"> </v>
      </c>
      <c r="H19" s="119" t="str">
        <f>IF(A19=0," ",IF(ISBLANK('Первичные данные 2 кл.'!C19)=TRUE," ",SUM('Первичные данные 2 кл.'!I19:J19)))</f>
        <v xml:space="preserve"> </v>
      </c>
      <c r="I19" s="119" t="str">
        <f>IF(A19=0," ",IF(ISBLANK('Первичные данные 2 кл.'!C19)=TRUE," ",'Первичные данные 2 кл.'!K19))</f>
        <v xml:space="preserve"> </v>
      </c>
      <c r="J19" s="122" t="str">
        <f>IF(A19=0," ",IF(ISBLANK('Первичные данные 2 кл.'!C19)=TRUE," ",H19+I19))</f>
        <v xml:space="preserve"> </v>
      </c>
      <c r="K19" s="118" t="str">
        <f>IF(A19=0," ",IF(ISBLANK('Первичные данные 2 кл.'!C19)=TRUE," ",SUM('Первичные данные 2 кл.'!L19:M19)))</f>
        <v xml:space="preserve"> </v>
      </c>
      <c r="L19" s="119" t="str">
        <f>IF(A19=0," ",IF(ISBLANK('Первичные данные 2 кл.'!C19)=TRUE," ",'Первичные данные 2 кл.'!N19))</f>
        <v xml:space="preserve"> </v>
      </c>
      <c r="M19" s="42" t="str">
        <f>IF(A19=0," ",IF(ISBLANK('Первичные данные 2 кл.'!C19)=TRUE," ",K19+L19))</f>
        <v xml:space="preserve"> </v>
      </c>
      <c r="N19" s="119" t="str">
        <f>IF(A19=0," ",IF(ISBLANK('Первичные данные 2 кл.'!C19)=TRUE," ",SUM('Первичные данные 2 кл.'!O19:P19)))</f>
        <v xml:space="preserve"> </v>
      </c>
      <c r="O19" s="119" t="str">
        <f>IF(A19=0," ",IF(ISBLANK('Первичные данные 2 кл.'!C19)=TRUE," ",'Первичные данные 2 кл.'!Q19))</f>
        <v xml:space="preserve"> </v>
      </c>
      <c r="P19" s="42" t="str">
        <f>IF(A19=0," ",IF(ISBLANK('Первичные данные 2 кл.'!C19)=TRUE," ",N19+O19))</f>
        <v xml:space="preserve"> </v>
      </c>
      <c r="Q19" s="119" t="str">
        <f>IF(A19=0," ",IF(ISBLANK('Первичные данные 2 кл.'!C19)=TRUE," ",SUM('Первичные данные 2 кл.'!R19:S19)))</f>
        <v xml:space="preserve"> </v>
      </c>
      <c r="R19" s="119" t="str">
        <f>IF(A19=0," ",IF(ISBLANK('Первичные данные 2 кл.'!C19)=TRUE," ",'Первичные данные 2 кл.'!T19))</f>
        <v xml:space="preserve"> </v>
      </c>
      <c r="S19" s="42" t="str">
        <f>IF(A19=0," ",IF(ISBLANK('Первичные данные 2 кл.'!C19)=TRUE," ",Q19+R19))</f>
        <v xml:space="preserve"> </v>
      </c>
      <c r="T19" s="119" t="str">
        <f>IF(A19=0," ",IF(ISBLANK('Первичные данные 2 кл.'!C19)=TRUE," ",SUM('Первичные данные 2 кл.'!U19:V19)))</f>
        <v xml:space="preserve"> </v>
      </c>
      <c r="U19" s="119" t="str">
        <f>IF(A19=0," ",IF(ISBLANK('Первичные данные 2 кл.'!C19)=TRUE," ",'Первичные данные 2 кл.'!W19))</f>
        <v xml:space="preserve"> </v>
      </c>
      <c r="V19" s="42" t="str">
        <f>IF(A19=0," ",IF(ISBLANK('Первичные данные 2 кл.'!C19)=TRUE," ",T19+U19))</f>
        <v xml:space="preserve"> </v>
      </c>
      <c r="W19" s="119" t="str">
        <f>IF(A19=0," ",IF(ISBLANK('Первичные данные 2 кл.'!C19)=TRUE," ",SUM('Первичные данные 2 кл.'!X19:Y19)))</f>
        <v xml:space="preserve"> </v>
      </c>
      <c r="X19" s="119" t="str">
        <f>IF(A19=0," ",IF(ISBLANK('Первичные данные 2 кл.'!C19)=TRUE," ",'Первичные данные 2 кл.'!Z19))</f>
        <v xml:space="preserve"> </v>
      </c>
      <c r="Y19" s="42" t="str">
        <f>IF(A19=0," ",IF(ISBLANK('Первичные данные 2 кл.'!C19)=TRUE," ",W19+X19))</f>
        <v xml:space="preserve"> </v>
      </c>
      <c r="Z19" s="119" t="str">
        <f>IF(A19=0," ",IF(ISBLANK('Первичные данные 2 кл.'!C19)=TRUE," ",SUM('Первичные данные 2 кл.'!AA19:AB19)))</f>
        <v xml:space="preserve"> </v>
      </c>
      <c r="AA19" s="119" t="str">
        <f>IF(A19=0," ",IF(ISBLANK('Первичные данные 2 кл.'!C19)=TRUE," ",'Первичные данные 2 кл.'!AC19))</f>
        <v xml:space="preserve"> </v>
      </c>
      <c r="AB19" s="42" t="str">
        <f>IF(A19=0," ",IF(ISBLANK('Первичные данные 2 кл.'!C19)=TRUE," ",Z19+AA19))</f>
        <v xml:space="preserve"> </v>
      </c>
      <c r="AC19" s="119" t="str">
        <f>IF(A19=0," ",IF(ISBLANK('Первичные данные 2 кл.'!C19)=TRUE," ",SUM('Первичные данные 2 кл.'!AD19:AE19)))</f>
        <v xml:space="preserve"> </v>
      </c>
      <c r="AD19" s="119" t="str">
        <f>IF(A19=0," ",IF(ISBLANK('Первичные данные 2 кл.'!C19)=TRUE," ",'Первичные данные 2 кл.'!AF19))</f>
        <v xml:space="preserve"> </v>
      </c>
      <c r="AE19" s="122" t="str">
        <f>IF(A19=0," ",IF(ISBLANK('Первичные данные 2 кл.'!C19)=TRUE," ",AC19+AD19))</f>
        <v xml:space="preserve"> </v>
      </c>
      <c r="AF19" s="121" t="str">
        <f>IF(A19=0," ",IF(ISBLANK('Первичные данные 2 кл.'!C19)=TRUE," ",SUM('Первичные данные 2 кл.'!AG19:AH19)))</f>
        <v xml:space="preserve"> </v>
      </c>
      <c r="AG19" s="119" t="str">
        <f>IF(A19=0," ",IF(ISBLANK('Первичные данные 2 кл.'!C19)=TRUE," ",'Первичные данные 2 кл.'!AI19))</f>
        <v xml:space="preserve"> </v>
      </c>
      <c r="AH19" s="42" t="str">
        <f>IF(A19=0," ",IF(ISBLANK('Первичные данные 2 кл.'!C19)=TRUE," ",AF19+AG19))</f>
        <v xml:space="preserve"> </v>
      </c>
      <c r="AI19" s="119" t="str">
        <f>IF(A19=0," ",IF(ISBLANK('Первичные данные 2 кл.'!C19)=TRUE," ",SUM('Первичные данные 2 кл.'!AJ19:AK19)))</f>
        <v xml:space="preserve"> </v>
      </c>
      <c r="AJ19" s="119" t="str">
        <f>IF(A19=0," ",IF(ISBLANK('Первичные данные 2 кл.'!C19)=TRUE," ",'Первичные данные 2 кл.'!AL19))</f>
        <v xml:space="preserve"> </v>
      </c>
      <c r="AK19" s="42" t="str">
        <f>IF(A19=0," ",IF(ISBLANK('Первичные данные 2 кл.'!C19)=TRUE," ",AI19+AJ19))</f>
        <v xml:space="preserve"> </v>
      </c>
      <c r="AL19" s="119" t="str">
        <f>IF(A19=0," ",IF(ISBLANK('Первичные данные 2 кл.'!C19)=TRUE," ",SUM('Первичные данные 2 кл.'!AM19:AN19)))</f>
        <v xml:space="preserve"> </v>
      </c>
      <c r="AM19" s="119" t="str">
        <f>IF(A19=0," ",IF(ISBLANK('Первичные данные 2 кл.'!C19)=TRUE," ",'Первичные данные 2 кл.'!AO19))</f>
        <v xml:space="preserve"> </v>
      </c>
      <c r="AN19" s="122" t="str">
        <f>IF(A19=0," ",IF(ISBLANK('Первичные данные 2 кл.'!C19)=TRUE," ",AL19+AM19))</f>
        <v xml:space="preserve"> </v>
      </c>
    </row>
    <row r="20" spans="1:40" ht="11.25" customHeight="1" x14ac:dyDescent="0.25">
      <c r="A20" s="148">
        <f>'Первичные данные 2 кл.'!B20</f>
        <v>0</v>
      </c>
      <c r="B20" s="118" t="str">
        <f>IF(A20=0," ",IF(ISBLANK('Первичные данные 2 кл.'!C20)=TRUE," ",SUM('Первичные данные 2 кл.'!C20:D20)))</f>
        <v xml:space="preserve"> </v>
      </c>
      <c r="C20" s="119" t="str">
        <f>IF(A20=0," ",IF(ISBLANK('Первичные данные 2 кл.'!C20)=TRUE," ",'Первичные данные 2 кл.'!E20))</f>
        <v xml:space="preserve"> </v>
      </c>
      <c r="D20" s="42" t="str">
        <f>IF(A20=0," ",IF(ISBLANK('Первичные данные 2 кл.'!C20)=TRUE," ",B20+C20))</f>
        <v xml:space="preserve"> </v>
      </c>
      <c r="E20" s="119" t="str">
        <f>IF(A20=0," ",IF(ISBLANK('Первичные данные 2 кл.'!C20)=TRUE," ",SUM('Первичные данные 2 кл.'!F20:G20)))</f>
        <v xml:space="preserve"> </v>
      </c>
      <c r="F20" s="119" t="str">
        <f>IF(A20=0," ",IF(ISBLANK('Первичные данные 2 кл.'!C20)=TRUE," ",'Первичные данные 2 кл.'!H20))</f>
        <v xml:space="preserve"> </v>
      </c>
      <c r="G20" s="42" t="str">
        <f>IF(A20=0," ",IF(ISBLANK('Первичные данные 2 кл.'!C20)=TRUE," ",E20+F20))</f>
        <v xml:space="preserve"> </v>
      </c>
      <c r="H20" s="119" t="str">
        <f>IF(A20=0," ",IF(ISBLANK('Первичные данные 2 кл.'!C20)=TRUE," ",SUM('Первичные данные 2 кл.'!I20:J20)))</f>
        <v xml:space="preserve"> </v>
      </c>
      <c r="I20" s="119" t="str">
        <f>IF(A20=0," ",IF(ISBLANK('Первичные данные 2 кл.'!C20)=TRUE," ",'Первичные данные 2 кл.'!K20))</f>
        <v xml:space="preserve"> </v>
      </c>
      <c r="J20" s="122" t="str">
        <f>IF(A20=0," ",IF(ISBLANK('Первичные данные 2 кл.'!C20)=TRUE," ",H20+I20))</f>
        <v xml:space="preserve"> </v>
      </c>
      <c r="K20" s="118" t="str">
        <f>IF(A20=0," ",IF(ISBLANK('Первичные данные 2 кл.'!C20)=TRUE," ",SUM('Первичные данные 2 кл.'!L20:M20)))</f>
        <v xml:space="preserve"> </v>
      </c>
      <c r="L20" s="119" t="str">
        <f>IF(A20=0," ",IF(ISBLANK('Первичные данные 2 кл.'!C20)=TRUE," ",'Первичные данные 2 кл.'!N20))</f>
        <v xml:space="preserve"> </v>
      </c>
      <c r="M20" s="42" t="str">
        <f>IF(A20=0," ",IF(ISBLANK('Первичные данные 2 кл.'!C20)=TRUE," ",K20+L20))</f>
        <v xml:space="preserve"> </v>
      </c>
      <c r="N20" s="119" t="str">
        <f>IF(A20=0," ",IF(ISBLANK('Первичные данные 2 кл.'!C20)=TRUE," ",SUM('Первичные данные 2 кл.'!O20:P20)))</f>
        <v xml:space="preserve"> </v>
      </c>
      <c r="O20" s="119" t="str">
        <f>IF(A20=0," ",IF(ISBLANK('Первичные данные 2 кл.'!C20)=TRUE," ",'Первичные данные 2 кл.'!Q20))</f>
        <v xml:space="preserve"> </v>
      </c>
      <c r="P20" s="42" t="str">
        <f>IF(A20=0," ",IF(ISBLANK('Первичные данные 2 кл.'!C20)=TRUE," ",N20+O20))</f>
        <v xml:space="preserve"> </v>
      </c>
      <c r="Q20" s="119" t="str">
        <f>IF(A20=0," ",IF(ISBLANK('Первичные данные 2 кл.'!C20)=TRUE," ",SUM('Первичные данные 2 кл.'!R20:S20)))</f>
        <v xml:space="preserve"> </v>
      </c>
      <c r="R20" s="119" t="str">
        <f>IF(A20=0," ",IF(ISBLANK('Первичные данные 2 кл.'!C20)=TRUE," ",'Первичные данные 2 кл.'!T20))</f>
        <v xml:space="preserve"> </v>
      </c>
      <c r="S20" s="42" t="str">
        <f>IF(A20=0," ",IF(ISBLANK('Первичные данные 2 кл.'!C20)=TRUE," ",Q20+R20))</f>
        <v xml:space="preserve"> </v>
      </c>
      <c r="T20" s="119" t="str">
        <f>IF(A20=0," ",IF(ISBLANK('Первичные данные 2 кл.'!C20)=TRUE," ",SUM('Первичные данные 2 кл.'!U20:V20)))</f>
        <v xml:space="preserve"> </v>
      </c>
      <c r="U20" s="119" t="str">
        <f>IF(A20=0," ",IF(ISBLANK('Первичные данные 2 кл.'!C20)=TRUE," ",'Первичные данные 2 кл.'!W20))</f>
        <v xml:space="preserve"> </v>
      </c>
      <c r="V20" s="42" t="str">
        <f>IF(A20=0," ",IF(ISBLANK('Первичные данные 2 кл.'!C20)=TRUE," ",T20+U20))</f>
        <v xml:space="preserve"> </v>
      </c>
      <c r="W20" s="119" t="str">
        <f>IF(A20=0," ",IF(ISBLANK('Первичные данные 2 кл.'!C20)=TRUE," ",SUM('Первичные данные 2 кл.'!X20:Y20)))</f>
        <v xml:space="preserve"> </v>
      </c>
      <c r="X20" s="119" t="str">
        <f>IF(A20=0," ",IF(ISBLANK('Первичные данные 2 кл.'!C20)=TRUE," ",'Первичные данные 2 кл.'!Z20))</f>
        <v xml:space="preserve"> </v>
      </c>
      <c r="Y20" s="42" t="str">
        <f>IF(A20=0," ",IF(ISBLANK('Первичные данные 2 кл.'!C20)=TRUE," ",W20+X20))</f>
        <v xml:space="preserve"> </v>
      </c>
      <c r="Z20" s="119" t="str">
        <f>IF(A20=0," ",IF(ISBLANK('Первичные данные 2 кл.'!C20)=TRUE," ",SUM('Первичные данные 2 кл.'!AA20:AB20)))</f>
        <v xml:space="preserve"> </v>
      </c>
      <c r="AA20" s="119" t="str">
        <f>IF(A20=0," ",IF(ISBLANK('Первичные данные 2 кл.'!C20)=TRUE," ",'Первичные данные 2 кл.'!AC20))</f>
        <v xml:space="preserve"> </v>
      </c>
      <c r="AB20" s="42" t="str">
        <f>IF(A20=0," ",IF(ISBLANK('Первичные данные 2 кл.'!C20)=TRUE," ",Z20+AA20))</f>
        <v xml:space="preserve"> </v>
      </c>
      <c r="AC20" s="119" t="str">
        <f>IF(A20=0," ",IF(ISBLANK('Первичные данные 2 кл.'!C20)=TRUE," ",SUM('Первичные данные 2 кл.'!AD20:AE20)))</f>
        <v xml:space="preserve"> </v>
      </c>
      <c r="AD20" s="119" t="str">
        <f>IF(A20=0," ",IF(ISBLANK('Первичные данные 2 кл.'!C20)=TRUE," ",'Первичные данные 2 кл.'!AF20))</f>
        <v xml:space="preserve"> </v>
      </c>
      <c r="AE20" s="122" t="str">
        <f>IF(A20=0," ",IF(ISBLANK('Первичные данные 2 кл.'!C20)=TRUE," ",AC20+AD20))</f>
        <v xml:space="preserve"> </v>
      </c>
      <c r="AF20" s="121" t="str">
        <f>IF(A20=0," ",IF(ISBLANK('Первичные данные 2 кл.'!C20)=TRUE," ",SUM('Первичные данные 2 кл.'!AG20:AH20)))</f>
        <v xml:space="preserve"> </v>
      </c>
      <c r="AG20" s="119" t="str">
        <f>IF(A20=0," ",IF(ISBLANK('Первичные данные 2 кл.'!C20)=TRUE," ",'Первичные данные 2 кл.'!AI20))</f>
        <v xml:space="preserve"> </v>
      </c>
      <c r="AH20" s="42" t="str">
        <f>IF(A20=0," ",IF(ISBLANK('Первичные данные 2 кл.'!C20)=TRUE," ",AF20+AG20))</f>
        <v xml:space="preserve"> </v>
      </c>
      <c r="AI20" s="119" t="str">
        <f>IF(A20=0," ",IF(ISBLANK('Первичные данные 2 кл.'!C20)=TRUE," ",SUM('Первичные данные 2 кл.'!AJ20:AK20)))</f>
        <v xml:space="preserve"> </v>
      </c>
      <c r="AJ20" s="119" t="str">
        <f>IF(A20=0," ",IF(ISBLANK('Первичные данные 2 кл.'!C20)=TRUE," ",'Первичные данные 2 кл.'!AL20))</f>
        <v xml:space="preserve"> </v>
      </c>
      <c r="AK20" s="42" t="str">
        <f>IF(A20=0," ",IF(ISBLANK('Первичные данные 2 кл.'!C20)=TRUE," ",AI20+AJ20))</f>
        <v xml:space="preserve"> </v>
      </c>
      <c r="AL20" s="119" t="str">
        <f>IF(A20=0," ",IF(ISBLANK('Первичные данные 2 кл.'!C20)=TRUE," ",SUM('Первичные данные 2 кл.'!AM20:AN20)))</f>
        <v xml:space="preserve"> </v>
      </c>
      <c r="AM20" s="119" t="str">
        <f>IF(A20=0," ",IF(ISBLANK('Первичные данные 2 кл.'!C20)=TRUE," ",'Первичные данные 2 кл.'!AO20))</f>
        <v xml:space="preserve"> </v>
      </c>
      <c r="AN20" s="122" t="str">
        <f>IF(A20=0," ",IF(ISBLANK('Первичные данные 2 кл.'!C20)=TRUE," ",AL20+AM20))</f>
        <v xml:space="preserve"> </v>
      </c>
    </row>
    <row r="21" spans="1:40" ht="11.25" customHeight="1" x14ac:dyDescent="0.25">
      <c r="A21" s="148">
        <f>'Первичные данные 2 кл.'!B21</f>
        <v>0</v>
      </c>
      <c r="B21" s="118" t="str">
        <f>IF(A21=0," ",IF(ISBLANK('Первичные данные 2 кл.'!C21)=TRUE," ",SUM('Первичные данные 2 кл.'!C21:D21)))</f>
        <v xml:space="preserve"> </v>
      </c>
      <c r="C21" s="119" t="str">
        <f>IF(A21=0," ",IF(ISBLANK('Первичные данные 2 кл.'!C21)=TRUE," ",'Первичные данные 2 кл.'!E21))</f>
        <v xml:space="preserve"> </v>
      </c>
      <c r="D21" s="42" t="str">
        <f>IF(A21=0," ",IF(ISBLANK('Первичные данные 2 кл.'!C21)=TRUE," ",B21+C21))</f>
        <v xml:space="preserve"> </v>
      </c>
      <c r="E21" s="119" t="str">
        <f>IF(A21=0," ",IF(ISBLANK('Первичные данные 2 кл.'!C21)=TRUE," ",SUM('Первичные данные 2 кл.'!F21:G21)))</f>
        <v xml:space="preserve"> </v>
      </c>
      <c r="F21" s="119" t="str">
        <f>IF(A21=0," ",IF(ISBLANK('Первичные данные 2 кл.'!C21)=TRUE," ",'Первичные данные 2 кл.'!H21))</f>
        <v xml:space="preserve"> </v>
      </c>
      <c r="G21" s="42" t="str">
        <f>IF(A21=0," ",IF(ISBLANK('Первичные данные 2 кл.'!C21)=TRUE," ",E21+F21))</f>
        <v xml:space="preserve"> </v>
      </c>
      <c r="H21" s="119" t="str">
        <f>IF(A21=0," ",IF(ISBLANK('Первичные данные 2 кл.'!C21)=TRUE," ",SUM('Первичные данные 2 кл.'!I21:J21)))</f>
        <v xml:space="preserve"> </v>
      </c>
      <c r="I21" s="119" t="str">
        <f>IF(A21=0," ",IF(ISBLANK('Первичные данные 2 кл.'!C21)=TRUE," ",'Первичные данные 2 кл.'!K21))</f>
        <v xml:space="preserve"> </v>
      </c>
      <c r="J21" s="122" t="str">
        <f>IF(A21=0," ",IF(ISBLANK('Первичные данные 2 кл.'!C21)=TRUE," ",H21+I21))</f>
        <v xml:space="preserve"> </v>
      </c>
      <c r="K21" s="118" t="str">
        <f>IF(A21=0," ",IF(ISBLANK('Первичные данные 2 кл.'!C21)=TRUE," ",SUM('Первичные данные 2 кл.'!L21:M21)))</f>
        <v xml:space="preserve"> </v>
      </c>
      <c r="L21" s="119" t="str">
        <f>IF(A21=0," ",IF(ISBLANK('Первичные данные 2 кл.'!C21)=TRUE," ",'Первичные данные 2 кл.'!N21))</f>
        <v xml:space="preserve"> </v>
      </c>
      <c r="M21" s="42" t="str">
        <f>IF(A21=0," ",IF(ISBLANK('Первичные данные 2 кл.'!C21)=TRUE," ",K21+L21))</f>
        <v xml:space="preserve"> </v>
      </c>
      <c r="N21" s="119" t="str">
        <f>IF(A21=0," ",IF(ISBLANK('Первичные данные 2 кл.'!C21)=TRUE," ",SUM('Первичные данные 2 кл.'!O21:P21)))</f>
        <v xml:space="preserve"> </v>
      </c>
      <c r="O21" s="119" t="str">
        <f>IF(A21=0," ",IF(ISBLANK('Первичные данные 2 кл.'!C21)=TRUE," ",'Первичные данные 2 кл.'!Q21))</f>
        <v xml:space="preserve"> </v>
      </c>
      <c r="P21" s="42" t="str">
        <f>IF(A21=0," ",IF(ISBLANK('Первичные данные 2 кл.'!C21)=TRUE," ",N21+O21))</f>
        <v xml:space="preserve"> </v>
      </c>
      <c r="Q21" s="119" t="str">
        <f>IF(A21=0," ",IF(ISBLANK('Первичные данные 2 кл.'!C21)=TRUE," ",SUM('Первичные данные 2 кл.'!R21:S21)))</f>
        <v xml:space="preserve"> </v>
      </c>
      <c r="R21" s="119" t="str">
        <f>IF(A21=0," ",IF(ISBLANK('Первичные данные 2 кл.'!C21)=TRUE," ",'Первичные данные 2 кл.'!T21))</f>
        <v xml:space="preserve"> </v>
      </c>
      <c r="S21" s="42" t="str">
        <f>IF(A21=0," ",IF(ISBLANK('Первичные данные 2 кл.'!C21)=TRUE," ",Q21+R21))</f>
        <v xml:space="preserve"> </v>
      </c>
      <c r="T21" s="119" t="str">
        <f>IF(A21=0," ",IF(ISBLANK('Первичные данные 2 кл.'!C21)=TRUE," ",SUM('Первичные данные 2 кл.'!U21:V21)))</f>
        <v xml:space="preserve"> </v>
      </c>
      <c r="U21" s="119" t="str">
        <f>IF(A21=0," ",IF(ISBLANK('Первичные данные 2 кл.'!C21)=TRUE," ",'Первичные данные 2 кл.'!W21))</f>
        <v xml:space="preserve"> </v>
      </c>
      <c r="V21" s="42" t="str">
        <f>IF(A21=0," ",IF(ISBLANK('Первичные данные 2 кл.'!C21)=TRUE," ",T21+U21))</f>
        <v xml:space="preserve"> </v>
      </c>
      <c r="W21" s="119" t="str">
        <f>IF(A21=0," ",IF(ISBLANK('Первичные данные 2 кл.'!C21)=TRUE," ",SUM('Первичные данные 2 кл.'!X21:Y21)))</f>
        <v xml:space="preserve"> </v>
      </c>
      <c r="X21" s="119" t="str">
        <f>IF(A21=0," ",IF(ISBLANK('Первичные данные 2 кл.'!C21)=TRUE," ",'Первичные данные 2 кл.'!Z21))</f>
        <v xml:space="preserve"> </v>
      </c>
      <c r="Y21" s="42" t="str">
        <f>IF(A21=0," ",IF(ISBLANK('Первичные данные 2 кл.'!C21)=TRUE," ",W21+X21))</f>
        <v xml:space="preserve"> </v>
      </c>
      <c r="Z21" s="119" t="str">
        <f>IF(A21=0," ",IF(ISBLANK('Первичные данные 2 кл.'!C21)=TRUE," ",SUM('Первичные данные 2 кл.'!AA21:AB21)))</f>
        <v xml:space="preserve"> </v>
      </c>
      <c r="AA21" s="119" t="str">
        <f>IF(A21=0," ",IF(ISBLANK('Первичные данные 2 кл.'!C21)=TRUE," ",'Первичные данные 2 кл.'!AC21))</f>
        <v xml:space="preserve"> </v>
      </c>
      <c r="AB21" s="42" t="str">
        <f>IF(A21=0," ",IF(ISBLANK('Первичные данные 2 кл.'!C21)=TRUE," ",Z21+AA21))</f>
        <v xml:space="preserve"> </v>
      </c>
      <c r="AC21" s="119" t="str">
        <f>IF(A21=0," ",IF(ISBLANK('Первичные данные 2 кл.'!C21)=TRUE," ",SUM('Первичные данные 2 кл.'!AD21:AE21)))</f>
        <v xml:space="preserve"> </v>
      </c>
      <c r="AD21" s="119" t="str">
        <f>IF(A21=0," ",IF(ISBLANK('Первичные данные 2 кл.'!C21)=TRUE," ",'Первичные данные 2 кл.'!AF21))</f>
        <v xml:space="preserve"> </v>
      </c>
      <c r="AE21" s="122" t="str">
        <f>IF(A21=0," ",IF(ISBLANK('Первичные данные 2 кл.'!C21)=TRUE," ",AC21+AD21))</f>
        <v xml:space="preserve"> </v>
      </c>
      <c r="AF21" s="121" t="str">
        <f>IF(A21=0," ",IF(ISBLANK('Первичные данные 2 кл.'!C21)=TRUE," ",SUM('Первичные данные 2 кл.'!AG21:AH21)))</f>
        <v xml:space="preserve"> </v>
      </c>
      <c r="AG21" s="119" t="str">
        <f>IF(A21=0," ",IF(ISBLANK('Первичные данные 2 кл.'!C21)=TRUE," ",'Первичные данные 2 кл.'!AI21))</f>
        <v xml:space="preserve"> </v>
      </c>
      <c r="AH21" s="42" t="str">
        <f>IF(A21=0," ",IF(ISBLANK('Первичные данные 2 кл.'!C21)=TRUE," ",AF21+AG21))</f>
        <v xml:space="preserve"> </v>
      </c>
      <c r="AI21" s="119" t="str">
        <f>IF(A21=0," ",IF(ISBLANK('Первичные данные 2 кл.'!C21)=TRUE," ",SUM('Первичные данные 2 кл.'!AJ21:AK21)))</f>
        <v xml:space="preserve"> </v>
      </c>
      <c r="AJ21" s="119" t="str">
        <f>IF(A21=0," ",IF(ISBLANK('Первичные данные 2 кл.'!C21)=TRUE," ",'Первичные данные 2 кл.'!AL21))</f>
        <v xml:space="preserve"> </v>
      </c>
      <c r="AK21" s="42" t="str">
        <f>IF(A21=0," ",IF(ISBLANK('Первичные данные 2 кл.'!C21)=TRUE," ",AI21+AJ21))</f>
        <v xml:space="preserve"> </v>
      </c>
      <c r="AL21" s="119" t="str">
        <f>IF(A21=0," ",IF(ISBLANK('Первичные данные 2 кл.'!C21)=TRUE," ",SUM('Первичные данные 2 кл.'!AM21:AN21)))</f>
        <v xml:space="preserve"> </v>
      </c>
      <c r="AM21" s="119" t="str">
        <f>IF(A21=0," ",IF(ISBLANK('Первичные данные 2 кл.'!C21)=TRUE," ",'Первичные данные 2 кл.'!AO21))</f>
        <v xml:space="preserve"> </v>
      </c>
      <c r="AN21" s="122" t="str">
        <f>IF(A21=0," ",IF(ISBLANK('Первичные данные 2 кл.'!C21)=TRUE," ",AL21+AM21))</f>
        <v xml:space="preserve"> </v>
      </c>
    </row>
    <row r="22" spans="1:40" ht="11.25" customHeight="1" x14ac:dyDescent="0.25">
      <c r="A22" s="148">
        <f>'Первичные данные 2 кл.'!B22</f>
        <v>0</v>
      </c>
      <c r="B22" s="118" t="str">
        <f>IF(A22=0," ",IF(ISBLANK('Первичные данные 2 кл.'!C22)=TRUE," ",SUM('Первичные данные 2 кл.'!C22:D22)))</f>
        <v xml:space="preserve"> </v>
      </c>
      <c r="C22" s="119" t="str">
        <f>IF(A22=0," ",IF(ISBLANK('Первичные данные 2 кл.'!C22)=TRUE," ",'Первичные данные 2 кл.'!E22))</f>
        <v xml:space="preserve"> </v>
      </c>
      <c r="D22" s="42" t="str">
        <f>IF(A22=0," ",IF(ISBLANK('Первичные данные 2 кл.'!C22)=TRUE," ",B22+C22))</f>
        <v xml:space="preserve"> </v>
      </c>
      <c r="E22" s="119" t="str">
        <f>IF(A22=0," ",IF(ISBLANK('Первичные данные 2 кл.'!C22)=TRUE," ",SUM('Первичные данные 2 кл.'!F22:G22)))</f>
        <v xml:space="preserve"> </v>
      </c>
      <c r="F22" s="119" t="str">
        <f>IF(A22=0," ",IF(ISBLANK('Первичные данные 2 кл.'!C22)=TRUE," ",'Первичные данные 2 кл.'!H22))</f>
        <v xml:space="preserve"> </v>
      </c>
      <c r="G22" s="42" t="str">
        <f>IF(A22=0," ",IF(ISBLANK('Первичные данные 2 кл.'!C22)=TRUE," ",E22+F22))</f>
        <v xml:space="preserve"> </v>
      </c>
      <c r="H22" s="119" t="str">
        <f>IF(A22=0," ",IF(ISBLANK('Первичные данные 2 кл.'!C22)=TRUE," ",SUM('Первичные данные 2 кл.'!I22:J22)))</f>
        <v xml:space="preserve"> </v>
      </c>
      <c r="I22" s="119" t="str">
        <f>IF(A22=0," ",IF(ISBLANK('Первичные данные 2 кл.'!C22)=TRUE," ",'Первичные данные 2 кл.'!K22))</f>
        <v xml:space="preserve"> </v>
      </c>
      <c r="J22" s="122" t="str">
        <f>IF(A22=0," ",IF(ISBLANK('Первичные данные 2 кл.'!C22)=TRUE," ",H22+I22))</f>
        <v xml:space="preserve"> </v>
      </c>
      <c r="K22" s="118" t="str">
        <f>IF(A22=0," ",IF(ISBLANK('Первичные данные 2 кл.'!C22)=TRUE," ",SUM('Первичные данные 2 кл.'!L22:M22)))</f>
        <v xml:space="preserve"> </v>
      </c>
      <c r="L22" s="119" t="str">
        <f>IF(A22=0," ",IF(ISBLANK('Первичные данные 2 кл.'!C22)=TRUE," ",'Первичные данные 2 кл.'!N22))</f>
        <v xml:space="preserve"> </v>
      </c>
      <c r="M22" s="42" t="str">
        <f>IF(A22=0," ",IF(ISBLANK('Первичные данные 2 кл.'!C22)=TRUE," ",K22+L22))</f>
        <v xml:space="preserve"> </v>
      </c>
      <c r="N22" s="119" t="str">
        <f>IF(A22=0," ",IF(ISBLANK('Первичные данные 2 кл.'!C22)=TRUE," ",SUM('Первичные данные 2 кл.'!O22:P22)))</f>
        <v xml:space="preserve"> </v>
      </c>
      <c r="O22" s="119" t="str">
        <f>IF(A22=0," ",IF(ISBLANK('Первичные данные 2 кл.'!C22)=TRUE," ",'Первичные данные 2 кл.'!Q22))</f>
        <v xml:space="preserve"> </v>
      </c>
      <c r="P22" s="42" t="str">
        <f>IF(A22=0," ",IF(ISBLANK('Первичные данные 2 кл.'!C22)=TRUE," ",N22+O22))</f>
        <v xml:space="preserve"> </v>
      </c>
      <c r="Q22" s="119" t="str">
        <f>IF(A22=0," ",IF(ISBLANK('Первичные данные 2 кл.'!C22)=TRUE," ",SUM('Первичные данные 2 кл.'!R22:S22)))</f>
        <v xml:space="preserve"> </v>
      </c>
      <c r="R22" s="119" t="str">
        <f>IF(A22=0," ",IF(ISBLANK('Первичные данные 2 кл.'!C22)=TRUE," ",'Первичные данные 2 кл.'!T22))</f>
        <v xml:space="preserve"> </v>
      </c>
      <c r="S22" s="42" t="str">
        <f>IF(A22=0," ",IF(ISBLANK('Первичные данные 2 кл.'!C22)=TRUE," ",Q22+R22))</f>
        <v xml:space="preserve"> </v>
      </c>
      <c r="T22" s="119" t="str">
        <f>IF(A22=0," ",IF(ISBLANK('Первичные данные 2 кл.'!C22)=TRUE," ",SUM('Первичные данные 2 кл.'!U22:V22)))</f>
        <v xml:space="preserve"> </v>
      </c>
      <c r="U22" s="119" t="str">
        <f>IF(A22=0," ",IF(ISBLANK('Первичные данные 2 кл.'!C22)=TRUE," ",'Первичные данные 2 кл.'!W22))</f>
        <v xml:space="preserve"> </v>
      </c>
      <c r="V22" s="42" t="str">
        <f>IF(A22=0," ",IF(ISBLANK('Первичные данные 2 кл.'!C22)=TRUE," ",T22+U22))</f>
        <v xml:space="preserve"> </v>
      </c>
      <c r="W22" s="119" t="str">
        <f>IF(A22=0," ",IF(ISBLANK('Первичные данные 2 кл.'!C22)=TRUE," ",SUM('Первичные данные 2 кл.'!X22:Y22)))</f>
        <v xml:space="preserve"> </v>
      </c>
      <c r="X22" s="119" t="str">
        <f>IF(A22=0," ",IF(ISBLANK('Первичные данные 2 кл.'!C22)=TRUE," ",'Первичные данные 2 кл.'!Z22))</f>
        <v xml:space="preserve"> </v>
      </c>
      <c r="Y22" s="42" t="str">
        <f>IF(A22=0," ",IF(ISBLANK('Первичные данные 2 кл.'!C22)=TRUE," ",W22+X22))</f>
        <v xml:space="preserve"> </v>
      </c>
      <c r="Z22" s="119" t="str">
        <f>IF(A22=0," ",IF(ISBLANK('Первичные данные 2 кл.'!C22)=TRUE," ",SUM('Первичные данные 2 кл.'!AA22:AB22)))</f>
        <v xml:space="preserve"> </v>
      </c>
      <c r="AA22" s="119" t="str">
        <f>IF(A22=0," ",IF(ISBLANK('Первичные данные 2 кл.'!C22)=TRUE," ",'Первичные данные 2 кл.'!AC22))</f>
        <v xml:space="preserve"> </v>
      </c>
      <c r="AB22" s="42" t="str">
        <f>IF(A22=0," ",IF(ISBLANK('Первичные данные 2 кл.'!C22)=TRUE," ",Z22+AA22))</f>
        <v xml:space="preserve"> </v>
      </c>
      <c r="AC22" s="119" t="str">
        <f>IF(A22=0," ",IF(ISBLANK('Первичные данные 2 кл.'!C22)=TRUE," ",SUM('Первичные данные 2 кл.'!AD22:AE22)))</f>
        <v xml:space="preserve"> </v>
      </c>
      <c r="AD22" s="119" t="str">
        <f>IF(A22=0," ",IF(ISBLANK('Первичные данные 2 кл.'!C22)=TRUE," ",'Первичные данные 2 кл.'!AF22))</f>
        <v xml:space="preserve"> </v>
      </c>
      <c r="AE22" s="122" t="str">
        <f>IF(A22=0," ",IF(ISBLANK('Первичные данные 2 кл.'!C22)=TRUE," ",AC22+AD22))</f>
        <v xml:space="preserve"> </v>
      </c>
      <c r="AF22" s="121" t="str">
        <f>IF(A22=0," ",IF(ISBLANK('Первичные данные 2 кл.'!C22)=TRUE," ",SUM('Первичные данные 2 кл.'!AG22:AH22)))</f>
        <v xml:space="preserve"> </v>
      </c>
      <c r="AG22" s="119" t="str">
        <f>IF(A22=0," ",IF(ISBLANK('Первичные данные 2 кл.'!C22)=TRUE," ",'Первичные данные 2 кл.'!AI22))</f>
        <v xml:space="preserve"> </v>
      </c>
      <c r="AH22" s="42" t="str">
        <f>IF(A22=0," ",IF(ISBLANK('Первичные данные 2 кл.'!C22)=TRUE," ",AF22+AG22))</f>
        <v xml:space="preserve"> </v>
      </c>
      <c r="AI22" s="119" t="str">
        <f>IF(A22=0," ",IF(ISBLANK('Первичные данные 2 кл.'!C22)=TRUE," ",SUM('Первичные данные 2 кл.'!AJ22:AK22)))</f>
        <v xml:space="preserve"> </v>
      </c>
      <c r="AJ22" s="119" t="str">
        <f>IF(A22=0," ",IF(ISBLANK('Первичные данные 2 кл.'!C22)=TRUE," ",'Первичные данные 2 кл.'!AL22))</f>
        <v xml:space="preserve"> </v>
      </c>
      <c r="AK22" s="42" t="str">
        <f>IF(A22=0," ",IF(ISBLANK('Первичные данные 2 кл.'!C22)=TRUE," ",AI22+AJ22))</f>
        <v xml:space="preserve"> </v>
      </c>
      <c r="AL22" s="119" t="str">
        <f>IF(A22=0," ",IF(ISBLANK('Первичные данные 2 кл.'!C22)=TRUE," ",SUM('Первичные данные 2 кл.'!AM22:AN22)))</f>
        <v xml:space="preserve"> </v>
      </c>
      <c r="AM22" s="119" t="str">
        <f>IF(A22=0," ",IF(ISBLANK('Первичные данные 2 кл.'!C22)=TRUE," ",'Первичные данные 2 кл.'!AO22))</f>
        <v xml:space="preserve"> </v>
      </c>
      <c r="AN22" s="122" t="str">
        <f>IF(A22=0," ",IF(ISBLANK('Первичные данные 2 кл.'!C22)=TRUE," ",AL22+AM22))</f>
        <v xml:space="preserve"> </v>
      </c>
    </row>
    <row r="23" spans="1:40" ht="11.25" customHeight="1" x14ac:dyDescent="0.25">
      <c r="A23" s="148">
        <f>'Первичные данные 2 кл.'!B23</f>
        <v>0</v>
      </c>
      <c r="B23" s="118" t="str">
        <f>IF(A23=0," ",IF(ISBLANK('Первичные данные 2 кл.'!C23)=TRUE," ",SUM('Первичные данные 2 кл.'!C23:D23)))</f>
        <v xml:space="preserve"> </v>
      </c>
      <c r="C23" s="119" t="str">
        <f>IF(A23=0," ",IF(ISBLANK('Первичные данные 2 кл.'!C23)=TRUE," ",'Первичные данные 2 кл.'!E23))</f>
        <v xml:space="preserve"> </v>
      </c>
      <c r="D23" s="42" t="str">
        <f>IF(A23=0," ",IF(ISBLANK('Первичные данные 2 кл.'!C23)=TRUE," ",B23+C23))</f>
        <v xml:space="preserve"> </v>
      </c>
      <c r="E23" s="119" t="str">
        <f>IF(A23=0," ",IF(ISBLANK('Первичные данные 2 кл.'!C23)=TRUE," ",SUM('Первичные данные 2 кл.'!F23:G23)))</f>
        <v xml:space="preserve"> </v>
      </c>
      <c r="F23" s="119" t="str">
        <f>IF(A23=0," ",IF(ISBLANK('Первичные данные 2 кл.'!C23)=TRUE," ",'Первичные данные 2 кл.'!H23))</f>
        <v xml:space="preserve"> </v>
      </c>
      <c r="G23" s="42" t="str">
        <f>IF(A23=0," ",IF(ISBLANK('Первичные данные 2 кл.'!C23)=TRUE," ",E23+F23))</f>
        <v xml:space="preserve"> </v>
      </c>
      <c r="H23" s="119" t="str">
        <f>IF(A23=0," ",IF(ISBLANK('Первичные данные 2 кл.'!C23)=TRUE," ",SUM('Первичные данные 2 кл.'!I23:J23)))</f>
        <v xml:space="preserve"> </v>
      </c>
      <c r="I23" s="119" t="str">
        <f>IF(A23=0," ",IF(ISBLANK('Первичные данные 2 кл.'!C23)=TRUE," ",'Первичные данные 2 кл.'!K23))</f>
        <v xml:space="preserve"> </v>
      </c>
      <c r="J23" s="122" t="str">
        <f>IF(A23=0," ",IF(ISBLANK('Первичные данные 2 кл.'!C23)=TRUE," ",H23+I23))</f>
        <v xml:space="preserve"> </v>
      </c>
      <c r="K23" s="118" t="str">
        <f>IF(A23=0," ",IF(ISBLANK('Первичные данные 2 кл.'!C23)=TRUE," ",SUM('Первичные данные 2 кл.'!L23:M23)))</f>
        <v xml:space="preserve"> </v>
      </c>
      <c r="L23" s="119" t="str">
        <f>IF(A23=0," ",IF(ISBLANK('Первичные данные 2 кл.'!C23)=TRUE," ",'Первичные данные 2 кл.'!N23))</f>
        <v xml:space="preserve"> </v>
      </c>
      <c r="M23" s="42" t="str">
        <f>IF(A23=0," ",IF(ISBLANK('Первичные данные 2 кл.'!C23)=TRUE," ",K23+L23))</f>
        <v xml:space="preserve"> </v>
      </c>
      <c r="N23" s="119" t="str">
        <f>IF(A23=0," ",IF(ISBLANK('Первичные данные 2 кл.'!C23)=TRUE," ",SUM('Первичные данные 2 кл.'!O23:P23)))</f>
        <v xml:space="preserve"> </v>
      </c>
      <c r="O23" s="119" t="str">
        <f>IF(A23=0," ",IF(ISBLANK('Первичные данные 2 кл.'!C23)=TRUE," ",'Первичные данные 2 кл.'!Q23))</f>
        <v xml:space="preserve"> </v>
      </c>
      <c r="P23" s="42" t="str">
        <f>IF(A23=0," ",IF(ISBLANK('Первичные данные 2 кл.'!C23)=TRUE," ",N23+O23))</f>
        <v xml:space="preserve"> </v>
      </c>
      <c r="Q23" s="119" t="str">
        <f>IF(A23=0," ",IF(ISBLANK('Первичные данные 2 кл.'!C23)=TRUE," ",SUM('Первичные данные 2 кл.'!R23:S23)))</f>
        <v xml:space="preserve"> </v>
      </c>
      <c r="R23" s="119" t="str">
        <f>IF(A23=0," ",IF(ISBLANK('Первичные данные 2 кл.'!C23)=TRUE," ",'Первичные данные 2 кл.'!T23))</f>
        <v xml:space="preserve"> </v>
      </c>
      <c r="S23" s="42" t="str">
        <f>IF(A23=0," ",IF(ISBLANK('Первичные данные 2 кл.'!C23)=TRUE," ",Q23+R23))</f>
        <v xml:space="preserve"> </v>
      </c>
      <c r="T23" s="119" t="str">
        <f>IF(A23=0," ",IF(ISBLANK('Первичные данные 2 кл.'!C23)=TRUE," ",SUM('Первичные данные 2 кл.'!U23:V23)))</f>
        <v xml:space="preserve"> </v>
      </c>
      <c r="U23" s="119" t="str">
        <f>IF(A23=0," ",IF(ISBLANK('Первичные данные 2 кл.'!C23)=TRUE," ",'Первичные данные 2 кл.'!W23))</f>
        <v xml:space="preserve"> </v>
      </c>
      <c r="V23" s="42" t="str">
        <f>IF(A23=0," ",IF(ISBLANK('Первичные данные 2 кл.'!C23)=TRUE," ",T23+U23))</f>
        <v xml:space="preserve"> </v>
      </c>
      <c r="W23" s="119" t="str">
        <f>IF(A23=0," ",IF(ISBLANK('Первичные данные 2 кл.'!C23)=TRUE," ",SUM('Первичные данные 2 кл.'!X23:Y23)))</f>
        <v xml:space="preserve"> </v>
      </c>
      <c r="X23" s="119" t="str">
        <f>IF(A23=0," ",IF(ISBLANK('Первичные данные 2 кл.'!C23)=TRUE," ",'Первичные данные 2 кл.'!Z23))</f>
        <v xml:space="preserve"> </v>
      </c>
      <c r="Y23" s="42" t="str">
        <f>IF(A23=0," ",IF(ISBLANK('Первичные данные 2 кл.'!C23)=TRUE," ",W23+X23))</f>
        <v xml:space="preserve"> </v>
      </c>
      <c r="Z23" s="119" t="str">
        <f>IF(A23=0," ",IF(ISBLANK('Первичные данные 2 кл.'!C23)=TRUE," ",SUM('Первичные данные 2 кл.'!AA23:AB23)))</f>
        <v xml:space="preserve"> </v>
      </c>
      <c r="AA23" s="119" t="str">
        <f>IF(A23=0," ",IF(ISBLANK('Первичные данные 2 кл.'!C23)=TRUE," ",'Первичные данные 2 кл.'!AC23))</f>
        <v xml:space="preserve"> </v>
      </c>
      <c r="AB23" s="42" t="str">
        <f>IF(A23=0," ",IF(ISBLANK('Первичные данные 2 кл.'!C23)=TRUE," ",Z23+AA23))</f>
        <v xml:space="preserve"> </v>
      </c>
      <c r="AC23" s="119" t="str">
        <f>IF(A23=0," ",IF(ISBLANK('Первичные данные 2 кл.'!C23)=TRUE," ",SUM('Первичные данные 2 кл.'!AD23:AE23)))</f>
        <v xml:space="preserve"> </v>
      </c>
      <c r="AD23" s="119" t="str">
        <f>IF(A23=0," ",IF(ISBLANK('Первичные данные 2 кл.'!C23)=TRUE," ",'Первичные данные 2 кл.'!AF23))</f>
        <v xml:space="preserve"> </v>
      </c>
      <c r="AE23" s="122" t="str">
        <f>IF(A23=0," ",IF(ISBLANK('Первичные данные 2 кл.'!C23)=TRUE," ",AC23+AD23))</f>
        <v xml:space="preserve"> </v>
      </c>
      <c r="AF23" s="121" t="str">
        <f>IF(A23=0," ",IF(ISBLANK('Первичные данные 2 кл.'!C23)=TRUE," ",SUM('Первичные данные 2 кл.'!AG23:AH23)))</f>
        <v xml:space="preserve"> </v>
      </c>
      <c r="AG23" s="119" t="str">
        <f>IF(A23=0," ",IF(ISBLANK('Первичные данные 2 кл.'!C23)=TRUE," ",'Первичные данные 2 кл.'!AI23))</f>
        <v xml:space="preserve"> </v>
      </c>
      <c r="AH23" s="42" t="str">
        <f>IF(A23=0," ",IF(ISBLANK('Первичные данные 2 кл.'!C23)=TRUE," ",AF23+AG23))</f>
        <v xml:space="preserve"> </v>
      </c>
      <c r="AI23" s="119" t="str">
        <f>IF(A23=0," ",IF(ISBLANK('Первичные данные 2 кл.'!C23)=TRUE," ",SUM('Первичные данные 2 кл.'!AJ23:AK23)))</f>
        <v xml:space="preserve"> </v>
      </c>
      <c r="AJ23" s="119" t="str">
        <f>IF(A23=0," ",IF(ISBLANK('Первичные данные 2 кл.'!C23)=TRUE," ",'Первичные данные 2 кл.'!AL23))</f>
        <v xml:space="preserve"> </v>
      </c>
      <c r="AK23" s="42" t="str">
        <f>IF(A23=0," ",IF(ISBLANK('Первичные данные 2 кл.'!C23)=TRUE," ",AI23+AJ23))</f>
        <v xml:space="preserve"> </v>
      </c>
      <c r="AL23" s="119" t="str">
        <f>IF(A23=0," ",IF(ISBLANK('Первичные данные 2 кл.'!C23)=TRUE," ",SUM('Первичные данные 2 кл.'!AM23:AN23)))</f>
        <v xml:space="preserve"> </v>
      </c>
      <c r="AM23" s="119" t="str">
        <f>IF(A23=0," ",IF(ISBLANK('Первичные данные 2 кл.'!C23)=TRUE," ",'Первичные данные 2 кл.'!AO23))</f>
        <v xml:space="preserve"> </v>
      </c>
      <c r="AN23" s="122" t="str">
        <f>IF(A23=0," ",IF(ISBLANK('Первичные данные 2 кл.'!C23)=TRUE," ",AL23+AM23))</f>
        <v xml:space="preserve"> </v>
      </c>
    </row>
    <row r="24" spans="1:40" ht="11.25" customHeight="1" x14ac:dyDescent="0.25">
      <c r="A24" s="148">
        <f>'Первичные данные 2 кл.'!B24</f>
        <v>0</v>
      </c>
      <c r="B24" s="118" t="str">
        <f>IF(A24=0," ",IF(ISBLANK('Первичные данные 2 кл.'!C24)=TRUE," ",SUM('Первичные данные 2 кл.'!C24:D24)))</f>
        <v xml:space="preserve"> </v>
      </c>
      <c r="C24" s="119" t="str">
        <f>IF(A24=0," ",IF(ISBLANK('Первичные данные 2 кл.'!C24)=TRUE," ",'Первичные данные 2 кл.'!E24))</f>
        <v xml:space="preserve"> </v>
      </c>
      <c r="D24" s="42" t="str">
        <f>IF(A24=0," ",IF(ISBLANK('Первичные данные 2 кл.'!C24)=TRUE," ",B24+C24))</f>
        <v xml:space="preserve"> </v>
      </c>
      <c r="E24" s="119" t="str">
        <f>IF(A24=0," ",IF(ISBLANK('Первичные данные 2 кл.'!C24)=TRUE," ",SUM('Первичные данные 2 кл.'!F24:G24)))</f>
        <v xml:space="preserve"> </v>
      </c>
      <c r="F24" s="119" t="str">
        <f>IF(A24=0," ",IF(ISBLANK('Первичные данные 2 кл.'!C24)=TRUE," ",'Первичные данные 2 кл.'!H24))</f>
        <v xml:space="preserve"> </v>
      </c>
      <c r="G24" s="42" t="str">
        <f>IF(A24=0," ",IF(ISBLANK('Первичные данные 2 кл.'!C24)=TRUE," ",E24+F24))</f>
        <v xml:space="preserve"> </v>
      </c>
      <c r="H24" s="119" t="str">
        <f>IF(A24=0," ",IF(ISBLANK('Первичные данные 2 кл.'!C24)=TRUE," ",SUM('Первичные данные 2 кл.'!I24:J24)))</f>
        <v xml:space="preserve"> </v>
      </c>
      <c r="I24" s="119" t="str">
        <f>IF(A24=0," ",IF(ISBLANK('Первичные данные 2 кл.'!C24)=TRUE," ",'Первичные данные 2 кл.'!K24))</f>
        <v xml:space="preserve"> </v>
      </c>
      <c r="J24" s="122" t="str">
        <f>IF(A24=0," ",IF(ISBLANK('Первичные данные 2 кл.'!C24)=TRUE," ",H24+I24))</f>
        <v xml:space="preserve"> </v>
      </c>
      <c r="K24" s="118" t="str">
        <f>IF(A24=0," ",IF(ISBLANK('Первичные данные 2 кл.'!C24)=TRUE," ",SUM('Первичные данные 2 кл.'!L24:M24)))</f>
        <v xml:space="preserve"> </v>
      </c>
      <c r="L24" s="119" t="str">
        <f>IF(A24=0," ",IF(ISBLANK('Первичные данные 2 кл.'!C24)=TRUE," ",'Первичные данные 2 кл.'!N24))</f>
        <v xml:space="preserve"> </v>
      </c>
      <c r="M24" s="42" t="str">
        <f>IF(A24=0," ",IF(ISBLANK('Первичные данные 2 кл.'!C24)=TRUE," ",K24+L24))</f>
        <v xml:space="preserve"> </v>
      </c>
      <c r="N24" s="119" t="str">
        <f>IF(A24=0," ",IF(ISBLANK('Первичные данные 2 кл.'!C24)=TRUE," ",SUM('Первичные данные 2 кл.'!O24:P24)))</f>
        <v xml:space="preserve"> </v>
      </c>
      <c r="O24" s="119" t="str">
        <f>IF(A24=0," ",IF(ISBLANK('Первичные данные 2 кл.'!C24)=TRUE," ",'Первичные данные 2 кл.'!Q24))</f>
        <v xml:space="preserve"> </v>
      </c>
      <c r="P24" s="42" t="str">
        <f>IF(A24=0," ",IF(ISBLANK('Первичные данные 2 кл.'!C24)=TRUE," ",N24+O24))</f>
        <v xml:space="preserve"> </v>
      </c>
      <c r="Q24" s="119" t="str">
        <f>IF(A24=0," ",IF(ISBLANK('Первичные данные 2 кл.'!C24)=TRUE," ",SUM('Первичные данные 2 кл.'!R24:S24)))</f>
        <v xml:space="preserve"> </v>
      </c>
      <c r="R24" s="119" t="str">
        <f>IF(A24=0," ",IF(ISBLANK('Первичные данные 2 кл.'!C24)=TRUE," ",'Первичные данные 2 кл.'!T24))</f>
        <v xml:space="preserve"> </v>
      </c>
      <c r="S24" s="42" t="str">
        <f>IF(A24=0," ",IF(ISBLANK('Первичные данные 2 кл.'!C24)=TRUE," ",Q24+R24))</f>
        <v xml:space="preserve"> </v>
      </c>
      <c r="T24" s="119" t="str">
        <f>IF(A24=0," ",IF(ISBLANK('Первичные данные 2 кл.'!C24)=TRUE," ",SUM('Первичные данные 2 кл.'!U24:V24)))</f>
        <v xml:space="preserve"> </v>
      </c>
      <c r="U24" s="119" t="str">
        <f>IF(A24=0," ",IF(ISBLANK('Первичные данные 2 кл.'!C24)=TRUE," ",'Первичные данные 2 кл.'!W24))</f>
        <v xml:space="preserve"> </v>
      </c>
      <c r="V24" s="42" t="str">
        <f>IF(A24=0," ",IF(ISBLANK('Первичные данные 2 кл.'!C24)=TRUE," ",T24+U24))</f>
        <v xml:space="preserve"> </v>
      </c>
      <c r="W24" s="119" t="str">
        <f>IF(A24=0," ",IF(ISBLANK('Первичные данные 2 кл.'!C24)=TRUE," ",SUM('Первичные данные 2 кл.'!X24:Y24)))</f>
        <v xml:space="preserve"> </v>
      </c>
      <c r="X24" s="119" t="str">
        <f>IF(A24=0," ",IF(ISBLANK('Первичные данные 2 кл.'!C24)=TRUE," ",'Первичные данные 2 кл.'!Z24))</f>
        <v xml:space="preserve"> </v>
      </c>
      <c r="Y24" s="42" t="str">
        <f>IF(A24=0," ",IF(ISBLANK('Первичные данные 2 кл.'!C24)=TRUE," ",W24+X24))</f>
        <v xml:space="preserve"> </v>
      </c>
      <c r="Z24" s="119" t="str">
        <f>IF(A24=0," ",IF(ISBLANK('Первичные данные 2 кл.'!C24)=TRUE," ",SUM('Первичные данные 2 кл.'!AA24:AB24)))</f>
        <v xml:space="preserve"> </v>
      </c>
      <c r="AA24" s="119" t="str">
        <f>IF(A24=0," ",IF(ISBLANK('Первичные данные 2 кл.'!C24)=TRUE," ",'Первичные данные 2 кл.'!AC24))</f>
        <v xml:space="preserve"> </v>
      </c>
      <c r="AB24" s="42" t="str">
        <f>IF(A24=0," ",IF(ISBLANK('Первичные данные 2 кл.'!C24)=TRUE," ",Z24+AA24))</f>
        <v xml:space="preserve"> </v>
      </c>
      <c r="AC24" s="119" t="str">
        <f>IF(A24=0," ",IF(ISBLANK('Первичные данные 2 кл.'!C24)=TRUE," ",SUM('Первичные данные 2 кл.'!AD24:AE24)))</f>
        <v xml:space="preserve"> </v>
      </c>
      <c r="AD24" s="119" t="str">
        <f>IF(A24=0," ",IF(ISBLANK('Первичные данные 2 кл.'!C24)=TRUE," ",'Первичные данные 2 кл.'!AF24))</f>
        <v xml:space="preserve"> </v>
      </c>
      <c r="AE24" s="122" t="str">
        <f>IF(A24=0," ",IF(ISBLANK('Первичные данные 2 кл.'!C24)=TRUE," ",AC24+AD24))</f>
        <v xml:space="preserve"> </v>
      </c>
      <c r="AF24" s="121" t="str">
        <f>IF(A24=0," ",IF(ISBLANK('Первичные данные 2 кл.'!C24)=TRUE," ",SUM('Первичные данные 2 кл.'!AG24:AH24)))</f>
        <v xml:space="preserve"> </v>
      </c>
      <c r="AG24" s="119" t="str">
        <f>IF(A24=0," ",IF(ISBLANK('Первичные данные 2 кл.'!C24)=TRUE," ",'Первичные данные 2 кл.'!AI24))</f>
        <v xml:space="preserve"> </v>
      </c>
      <c r="AH24" s="42" t="str">
        <f>IF(A24=0," ",IF(ISBLANK('Первичные данные 2 кл.'!C24)=TRUE," ",AF24+AG24))</f>
        <v xml:space="preserve"> </v>
      </c>
      <c r="AI24" s="119" t="str">
        <f>IF(A24=0," ",IF(ISBLANK('Первичные данные 2 кл.'!C24)=TRUE," ",SUM('Первичные данные 2 кл.'!AJ24:AK24)))</f>
        <v xml:space="preserve"> </v>
      </c>
      <c r="AJ24" s="119" t="str">
        <f>IF(A24=0," ",IF(ISBLANK('Первичные данные 2 кл.'!C24)=TRUE," ",'Первичные данные 2 кл.'!AL24))</f>
        <v xml:space="preserve"> </v>
      </c>
      <c r="AK24" s="42" t="str">
        <f>IF(A24=0," ",IF(ISBLANK('Первичные данные 2 кл.'!C24)=TRUE," ",AI24+AJ24))</f>
        <v xml:space="preserve"> </v>
      </c>
      <c r="AL24" s="119" t="str">
        <f>IF(A24=0," ",IF(ISBLANK('Первичные данные 2 кл.'!C24)=TRUE," ",SUM('Первичные данные 2 кл.'!AM24:AN24)))</f>
        <v xml:space="preserve"> </v>
      </c>
      <c r="AM24" s="119" t="str">
        <f>IF(A24=0," ",IF(ISBLANK('Первичные данные 2 кл.'!C24)=TRUE," ",'Первичные данные 2 кл.'!AO24))</f>
        <v xml:space="preserve"> </v>
      </c>
      <c r="AN24" s="122" t="str">
        <f>IF(A24=0," ",IF(ISBLANK('Первичные данные 2 кл.'!C24)=TRUE," ",AL24+AM24))</f>
        <v xml:space="preserve"> </v>
      </c>
    </row>
    <row r="25" spans="1:40" ht="11.25" customHeight="1" x14ac:dyDescent="0.25">
      <c r="A25" s="148">
        <f>'Первичные данные 2 кл.'!B25</f>
        <v>0</v>
      </c>
      <c r="B25" s="118" t="str">
        <f>IF(A25=0," ",IF(ISBLANK('Первичные данные 2 кл.'!C25)=TRUE," ",SUM('Первичные данные 2 кл.'!C25:D25)))</f>
        <v xml:space="preserve"> </v>
      </c>
      <c r="C25" s="119" t="str">
        <f>IF(A25=0," ",IF(ISBLANK('Первичные данные 2 кл.'!C25)=TRUE," ",'Первичные данные 2 кл.'!E25))</f>
        <v xml:space="preserve"> </v>
      </c>
      <c r="D25" s="42" t="str">
        <f>IF(A25=0," ",IF(ISBLANK('Первичные данные 2 кл.'!C25)=TRUE," ",B25+C25))</f>
        <v xml:space="preserve"> </v>
      </c>
      <c r="E25" s="119" t="str">
        <f>IF(A25=0," ",IF(ISBLANK('Первичные данные 2 кл.'!C25)=TRUE," ",SUM('Первичные данные 2 кл.'!F25:G25)))</f>
        <v xml:space="preserve"> </v>
      </c>
      <c r="F25" s="119" t="str">
        <f>IF(A25=0," ",IF(ISBLANK('Первичные данные 2 кл.'!C25)=TRUE," ",'Первичные данные 2 кл.'!H25))</f>
        <v xml:space="preserve"> </v>
      </c>
      <c r="G25" s="42" t="str">
        <f>IF(A25=0," ",IF(ISBLANK('Первичные данные 2 кл.'!C25)=TRUE," ",E25+F25))</f>
        <v xml:space="preserve"> </v>
      </c>
      <c r="H25" s="119" t="str">
        <f>IF(A25=0," ",IF(ISBLANK('Первичные данные 2 кл.'!C25)=TRUE," ",SUM('Первичные данные 2 кл.'!I25:J25)))</f>
        <v xml:space="preserve"> </v>
      </c>
      <c r="I25" s="119" t="str">
        <f>IF(A25=0," ",IF(ISBLANK('Первичные данные 2 кл.'!C25)=TRUE," ",'Первичные данные 2 кл.'!K25))</f>
        <v xml:space="preserve"> </v>
      </c>
      <c r="J25" s="122" t="str">
        <f>IF(A25=0," ",IF(ISBLANK('Первичные данные 2 кл.'!C25)=TRUE," ",H25+I25))</f>
        <v xml:space="preserve"> </v>
      </c>
      <c r="K25" s="118" t="str">
        <f>IF(A25=0," ",IF(ISBLANK('Первичные данные 2 кл.'!C25)=TRUE," ",SUM('Первичные данные 2 кл.'!L25:M25)))</f>
        <v xml:space="preserve"> </v>
      </c>
      <c r="L25" s="119" t="str">
        <f>IF(A25=0," ",IF(ISBLANK('Первичные данные 2 кл.'!C25)=TRUE," ",'Первичные данные 2 кл.'!N25))</f>
        <v xml:space="preserve"> </v>
      </c>
      <c r="M25" s="42" t="str">
        <f>IF(A25=0," ",IF(ISBLANK('Первичные данные 2 кл.'!C25)=TRUE," ",K25+L25))</f>
        <v xml:space="preserve"> </v>
      </c>
      <c r="N25" s="119" t="str">
        <f>IF(A25=0," ",IF(ISBLANK('Первичные данные 2 кл.'!C25)=TRUE," ",SUM('Первичные данные 2 кл.'!O25:P25)))</f>
        <v xml:space="preserve"> </v>
      </c>
      <c r="O25" s="119" t="str">
        <f>IF(A25=0," ",IF(ISBLANK('Первичные данные 2 кл.'!C25)=TRUE," ",'Первичные данные 2 кл.'!Q25))</f>
        <v xml:space="preserve"> </v>
      </c>
      <c r="P25" s="42" t="str">
        <f>IF(A25=0," ",IF(ISBLANK('Первичные данные 2 кл.'!C25)=TRUE," ",N25+O25))</f>
        <v xml:space="preserve"> </v>
      </c>
      <c r="Q25" s="119" t="str">
        <f>IF(A25=0," ",IF(ISBLANK('Первичные данные 2 кл.'!C25)=TRUE," ",SUM('Первичные данные 2 кл.'!R25:S25)))</f>
        <v xml:space="preserve"> </v>
      </c>
      <c r="R25" s="119" t="str">
        <f>IF(A25=0," ",IF(ISBLANK('Первичные данные 2 кл.'!C25)=TRUE," ",'Первичные данные 2 кл.'!T25))</f>
        <v xml:space="preserve"> </v>
      </c>
      <c r="S25" s="42" t="str">
        <f>IF(A25=0," ",IF(ISBLANK('Первичные данные 2 кл.'!C25)=TRUE," ",Q25+R25))</f>
        <v xml:space="preserve"> </v>
      </c>
      <c r="T25" s="119" t="str">
        <f>IF(A25=0," ",IF(ISBLANK('Первичные данные 2 кл.'!C25)=TRUE," ",SUM('Первичные данные 2 кл.'!U25:V25)))</f>
        <v xml:space="preserve"> </v>
      </c>
      <c r="U25" s="119" t="str">
        <f>IF(A25=0," ",IF(ISBLANK('Первичные данные 2 кл.'!C25)=TRUE," ",'Первичные данные 2 кл.'!W25))</f>
        <v xml:space="preserve"> </v>
      </c>
      <c r="V25" s="42" t="str">
        <f>IF(A25=0," ",IF(ISBLANK('Первичные данные 2 кл.'!C25)=TRUE," ",T25+U25))</f>
        <v xml:space="preserve"> </v>
      </c>
      <c r="W25" s="119" t="str">
        <f>IF(A25=0," ",IF(ISBLANK('Первичные данные 2 кл.'!C25)=TRUE," ",SUM('Первичные данные 2 кл.'!X25:Y25)))</f>
        <v xml:space="preserve"> </v>
      </c>
      <c r="X25" s="119" t="str">
        <f>IF(A25=0," ",IF(ISBLANK('Первичные данные 2 кл.'!C25)=TRUE," ",'Первичные данные 2 кл.'!Z25))</f>
        <v xml:space="preserve"> </v>
      </c>
      <c r="Y25" s="42" t="str">
        <f>IF(A25=0," ",IF(ISBLANK('Первичные данные 2 кл.'!C25)=TRUE," ",W25+X25))</f>
        <v xml:space="preserve"> </v>
      </c>
      <c r="Z25" s="119" t="str">
        <f>IF(A25=0," ",IF(ISBLANK('Первичные данные 2 кл.'!C25)=TRUE," ",SUM('Первичные данные 2 кл.'!AA25:AB25)))</f>
        <v xml:space="preserve"> </v>
      </c>
      <c r="AA25" s="119" t="str">
        <f>IF(A25=0," ",IF(ISBLANK('Первичные данные 2 кл.'!C25)=TRUE," ",'Первичные данные 2 кл.'!AC25))</f>
        <v xml:space="preserve"> </v>
      </c>
      <c r="AB25" s="42" t="str">
        <f>IF(A25=0," ",IF(ISBLANK('Первичные данные 2 кл.'!C25)=TRUE," ",Z25+AA25))</f>
        <v xml:space="preserve"> </v>
      </c>
      <c r="AC25" s="119" t="str">
        <f>IF(A25=0," ",IF(ISBLANK('Первичные данные 2 кл.'!C25)=TRUE," ",SUM('Первичные данные 2 кл.'!AD25:AE25)))</f>
        <v xml:space="preserve"> </v>
      </c>
      <c r="AD25" s="119" t="str">
        <f>IF(A25=0," ",IF(ISBLANK('Первичные данные 2 кл.'!C25)=TRUE," ",'Первичные данные 2 кл.'!AF25))</f>
        <v xml:space="preserve"> </v>
      </c>
      <c r="AE25" s="122" t="str">
        <f>IF(A25=0," ",IF(ISBLANK('Первичные данные 2 кл.'!C25)=TRUE," ",AC25+AD25))</f>
        <v xml:space="preserve"> </v>
      </c>
      <c r="AF25" s="121" t="str">
        <f>IF(A25=0," ",IF(ISBLANK('Первичные данные 2 кл.'!C25)=TRUE," ",SUM('Первичные данные 2 кл.'!AG25:AH25)))</f>
        <v xml:space="preserve"> </v>
      </c>
      <c r="AG25" s="119" t="str">
        <f>IF(A25=0," ",IF(ISBLANK('Первичные данные 2 кл.'!C25)=TRUE," ",'Первичные данные 2 кл.'!AI25))</f>
        <v xml:space="preserve"> </v>
      </c>
      <c r="AH25" s="42" t="str">
        <f>IF(A25=0," ",IF(ISBLANK('Первичные данные 2 кл.'!C25)=TRUE," ",AF25+AG25))</f>
        <v xml:space="preserve"> </v>
      </c>
      <c r="AI25" s="119" t="str">
        <f>IF(A25=0," ",IF(ISBLANK('Первичные данные 2 кл.'!C25)=TRUE," ",SUM('Первичные данные 2 кл.'!AJ25:AK25)))</f>
        <v xml:space="preserve"> </v>
      </c>
      <c r="AJ25" s="119" t="str">
        <f>IF(A25=0," ",IF(ISBLANK('Первичные данные 2 кл.'!C25)=TRUE," ",'Первичные данные 2 кл.'!AL25))</f>
        <v xml:space="preserve"> </v>
      </c>
      <c r="AK25" s="42" t="str">
        <f>IF(A25=0," ",IF(ISBLANK('Первичные данные 2 кл.'!C25)=TRUE," ",AI25+AJ25))</f>
        <v xml:space="preserve"> </v>
      </c>
      <c r="AL25" s="119" t="str">
        <f>IF(A25=0," ",IF(ISBLANK('Первичные данные 2 кл.'!C25)=TRUE," ",SUM('Первичные данные 2 кл.'!AM25:AN25)))</f>
        <v xml:space="preserve"> </v>
      </c>
      <c r="AM25" s="119" t="str">
        <f>IF(A25=0," ",IF(ISBLANK('Первичные данные 2 кл.'!C25)=TRUE," ",'Первичные данные 2 кл.'!AO25))</f>
        <v xml:space="preserve"> </v>
      </c>
      <c r="AN25" s="122" t="str">
        <f>IF(A25=0," ",IF(ISBLANK('Первичные данные 2 кл.'!C25)=TRUE," ",AL25+AM25))</f>
        <v xml:space="preserve"> </v>
      </c>
    </row>
    <row r="26" spans="1:40" ht="11.25" customHeight="1" x14ac:dyDescent="0.25">
      <c r="A26" s="148">
        <f>'Первичные данные 2 кл.'!B26</f>
        <v>0</v>
      </c>
      <c r="B26" s="118" t="str">
        <f>IF(A26=0," ",IF(ISBLANK('Первичные данные 2 кл.'!C26)=TRUE," ",SUM('Первичные данные 2 кл.'!C26:D26)))</f>
        <v xml:space="preserve"> </v>
      </c>
      <c r="C26" s="119" t="str">
        <f>IF(A26=0," ",IF(ISBLANK('Первичные данные 2 кл.'!C26)=TRUE," ",'Первичные данные 2 кл.'!E26))</f>
        <v xml:space="preserve"> </v>
      </c>
      <c r="D26" s="42" t="str">
        <f>IF(A26=0," ",IF(ISBLANK('Первичные данные 2 кл.'!C26)=TRUE," ",B26+C26))</f>
        <v xml:space="preserve"> </v>
      </c>
      <c r="E26" s="119" t="str">
        <f>IF(A26=0," ",IF(ISBLANK('Первичные данные 2 кл.'!C26)=TRUE," ",SUM('Первичные данные 2 кл.'!F26:G26)))</f>
        <v xml:space="preserve"> </v>
      </c>
      <c r="F26" s="119" t="str">
        <f>IF(A26=0," ",IF(ISBLANK('Первичные данные 2 кл.'!C26)=TRUE," ",'Первичные данные 2 кл.'!H26))</f>
        <v xml:space="preserve"> </v>
      </c>
      <c r="G26" s="42" t="str">
        <f>IF(A26=0," ",IF(ISBLANK('Первичные данные 2 кл.'!C26)=TRUE," ",E26+F26))</f>
        <v xml:space="preserve"> </v>
      </c>
      <c r="H26" s="119" t="str">
        <f>IF(A26=0," ",IF(ISBLANK('Первичные данные 2 кл.'!C26)=TRUE," ",SUM('Первичные данные 2 кл.'!I26:J26)))</f>
        <v xml:space="preserve"> </v>
      </c>
      <c r="I26" s="119" t="str">
        <f>IF(A26=0," ",IF(ISBLANK('Первичные данные 2 кл.'!C26)=TRUE," ",'Первичные данные 2 кл.'!K26))</f>
        <v xml:space="preserve"> </v>
      </c>
      <c r="J26" s="122" t="str">
        <f>IF(A26=0," ",IF(ISBLANK('Первичные данные 2 кл.'!C26)=TRUE," ",H26+I26))</f>
        <v xml:space="preserve"> </v>
      </c>
      <c r="K26" s="118" t="str">
        <f>IF(A26=0," ",IF(ISBLANK('Первичные данные 2 кл.'!C26)=TRUE," ",SUM('Первичные данные 2 кл.'!L26:M26)))</f>
        <v xml:space="preserve"> </v>
      </c>
      <c r="L26" s="119" t="str">
        <f>IF(A26=0," ",IF(ISBLANK('Первичные данные 2 кл.'!C26)=TRUE," ",'Первичные данные 2 кл.'!N26))</f>
        <v xml:space="preserve"> </v>
      </c>
      <c r="M26" s="42" t="str">
        <f>IF(A26=0," ",IF(ISBLANK('Первичные данные 2 кл.'!C26)=TRUE," ",K26+L26))</f>
        <v xml:space="preserve"> </v>
      </c>
      <c r="N26" s="119" t="str">
        <f>IF(A26=0," ",IF(ISBLANK('Первичные данные 2 кл.'!C26)=TRUE," ",SUM('Первичные данные 2 кл.'!O26:P26)))</f>
        <v xml:space="preserve"> </v>
      </c>
      <c r="O26" s="119" t="str">
        <f>IF(A26=0," ",IF(ISBLANK('Первичные данные 2 кл.'!C26)=TRUE," ",'Первичные данные 2 кл.'!Q26))</f>
        <v xml:space="preserve"> </v>
      </c>
      <c r="P26" s="42" t="str">
        <f>IF(A26=0," ",IF(ISBLANK('Первичные данные 2 кл.'!C26)=TRUE," ",N26+O26))</f>
        <v xml:space="preserve"> </v>
      </c>
      <c r="Q26" s="119" t="str">
        <f>IF(A26=0," ",IF(ISBLANK('Первичные данные 2 кл.'!C26)=TRUE," ",SUM('Первичные данные 2 кл.'!R26:S26)))</f>
        <v xml:space="preserve"> </v>
      </c>
      <c r="R26" s="119" t="str">
        <f>IF(A26=0," ",IF(ISBLANK('Первичные данные 2 кл.'!C26)=TRUE," ",'Первичные данные 2 кл.'!T26))</f>
        <v xml:space="preserve"> </v>
      </c>
      <c r="S26" s="42" t="str">
        <f>IF(A26=0," ",IF(ISBLANK('Первичные данные 2 кл.'!C26)=TRUE," ",Q26+R26))</f>
        <v xml:space="preserve"> </v>
      </c>
      <c r="T26" s="119" t="str">
        <f>IF(A26=0," ",IF(ISBLANK('Первичные данные 2 кл.'!C26)=TRUE," ",SUM('Первичные данные 2 кл.'!U26:V26)))</f>
        <v xml:space="preserve"> </v>
      </c>
      <c r="U26" s="119" t="str">
        <f>IF(A26=0," ",IF(ISBLANK('Первичные данные 2 кл.'!C26)=TRUE," ",'Первичные данные 2 кл.'!W26))</f>
        <v xml:space="preserve"> </v>
      </c>
      <c r="V26" s="42" t="str">
        <f>IF(A26=0," ",IF(ISBLANK('Первичные данные 2 кл.'!C26)=TRUE," ",T26+U26))</f>
        <v xml:space="preserve"> </v>
      </c>
      <c r="W26" s="119" t="str">
        <f>IF(A26=0," ",IF(ISBLANK('Первичные данные 2 кл.'!C26)=TRUE," ",SUM('Первичные данные 2 кл.'!X26:Y26)))</f>
        <v xml:space="preserve"> </v>
      </c>
      <c r="X26" s="119" t="str">
        <f>IF(A26=0," ",IF(ISBLANK('Первичные данные 2 кл.'!C26)=TRUE," ",'Первичные данные 2 кл.'!Z26))</f>
        <v xml:space="preserve"> </v>
      </c>
      <c r="Y26" s="42" t="str">
        <f>IF(A26=0," ",IF(ISBLANK('Первичные данные 2 кл.'!C26)=TRUE," ",W26+X26))</f>
        <v xml:space="preserve"> </v>
      </c>
      <c r="Z26" s="119" t="str">
        <f>IF(A26=0," ",IF(ISBLANK('Первичные данные 2 кл.'!C26)=TRUE," ",SUM('Первичные данные 2 кл.'!AA26:AB26)))</f>
        <v xml:space="preserve"> </v>
      </c>
      <c r="AA26" s="119" t="str">
        <f>IF(A26=0," ",IF(ISBLANK('Первичные данные 2 кл.'!C26)=TRUE," ",'Первичные данные 2 кл.'!AC26))</f>
        <v xml:space="preserve"> </v>
      </c>
      <c r="AB26" s="42" t="str">
        <f>IF(A26=0," ",IF(ISBLANK('Первичные данные 2 кл.'!C26)=TRUE," ",Z26+AA26))</f>
        <v xml:space="preserve"> </v>
      </c>
      <c r="AC26" s="119" t="str">
        <f>IF(A26=0," ",IF(ISBLANK('Первичные данные 2 кл.'!C26)=TRUE," ",SUM('Первичные данные 2 кл.'!AD26:AE26)))</f>
        <v xml:space="preserve"> </v>
      </c>
      <c r="AD26" s="119" t="str">
        <f>IF(A26=0," ",IF(ISBLANK('Первичные данные 2 кл.'!C26)=TRUE," ",'Первичные данные 2 кл.'!AF26))</f>
        <v xml:space="preserve"> </v>
      </c>
      <c r="AE26" s="122" t="str">
        <f>IF(A26=0," ",IF(ISBLANK('Первичные данные 2 кл.'!C26)=TRUE," ",AC26+AD26))</f>
        <v xml:space="preserve"> </v>
      </c>
      <c r="AF26" s="121" t="str">
        <f>IF(A26=0," ",IF(ISBLANK('Первичные данные 2 кл.'!C26)=TRUE," ",SUM('Первичные данные 2 кл.'!AG26:AH26)))</f>
        <v xml:space="preserve"> </v>
      </c>
      <c r="AG26" s="119" t="str">
        <f>IF(A26=0," ",IF(ISBLANK('Первичные данные 2 кл.'!C26)=TRUE," ",'Первичные данные 2 кл.'!AI26))</f>
        <v xml:space="preserve"> </v>
      </c>
      <c r="AH26" s="42" t="str">
        <f>IF(A26=0," ",IF(ISBLANK('Первичные данные 2 кл.'!C26)=TRUE," ",AF26+AG26))</f>
        <v xml:space="preserve"> </v>
      </c>
      <c r="AI26" s="119" t="str">
        <f>IF(A26=0," ",IF(ISBLANK('Первичные данные 2 кл.'!C26)=TRUE," ",SUM('Первичные данные 2 кл.'!AJ26:AK26)))</f>
        <v xml:space="preserve"> </v>
      </c>
      <c r="AJ26" s="119" t="str">
        <f>IF(A26=0," ",IF(ISBLANK('Первичные данные 2 кл.'!C26)=TRUE," ",'Первичные данные 2 кл.'!AL26))</f>
        <v xml:space="preserve"> </v>
      </c>
      <c r="AK26" s="42" t="str">
        <f>IF(A26=0," ",IF(ISBLANK('Первичные данные 2 кл.'!C26)=TRUE," ",AI26+AJ26))</f>
        <v xml:space="preserve"> </v>
      </c>
      <c r="AL26" s="119" t="str">
        <f>IF(A26=0," ",IF(ISBLANK('Первичные данные 2 кл.'!C26)=TRUE," ",SUM('Первичные данные 2 кл.'!AM26:AN26)))</f>
        <v xml:space="preserve"> </v>
      </c>
      <c r="AM26" s="119" t="str">
        <f>IF(A26=0," ",IF(ISBLANK('Первичные данные 2 кл.'!C26)=TRUE," ",'Первичные данные 2 кл.'!AO26))</f>
        <v xml:space="preserve"> </v>
      </c>
      <c r="AN26" s="122" t="str">
        <f>IF(A26=0," ",IF(ISBLANK('Первичные данные 2 кл.'!C26)=TRUE," ",AL26+AM26))</f>
        <v xml:space="preserve"> </v>
      </c>
    </row>
    <row r="27" spans="1:40" ht="11.25" customHeight="1" x14ac:dyDescent="0.25">
      <c r="A27" s="148">
        <f>'Первичные данные 2 кл.'!B27</f>
        <v>0</v>
      </c>
      <c r="B27" s="118" t="str">
        <f>IF(A27=0," ",IF(ISBLANK('Первичные данные 2 кл.'!C27)=TRUE," ",SUM('Первичные данные 2 кл.'!C27:D27)))</f>
        <v xml:space="preserve"> </v>
      </c>
      <c r="C27" s="119" t="str">
        <f>IF(A27=0," ",IF(ISBLANK('Первичные данные 2 кл.'!C27)=TRUE," ",'Первичные данные 2 кл.'!E27))</f>
        <v xml:space="preserve"> </v>
      </c>
      <c r="D27" s="42" t="str">
        <f>IF(A27=0," ",IF(ISBLANK('Первичные данные 2 кл.'!C27)=TRUE," ",B27+C27))</f>
        <v xml:space="preserve"> </v>
      </c>
      <c r="E27" s="119" t="str">
        <f>IF(A27=0," ",IF(ISBLANK('Первичные данные 2 кл.'!C27)=TRUE," ",SUM('Первичные данные 2 кл.'!F27:G27)))</f>
        <v xml:space="preserve"> </v>
      </c>
      <c r="F27" s="119" t="str">
        <f>IF(A27=0," ",IF(ISBLANK('Первичные данные 2 кл.'!C27)=TRUE," ",'Первичные данные 2 кл.'!H27))</f>
        <v xml:space="preserve"> </v>
      </c>
      <c r="G27" s="42" t="str">
        <f>IF(A27=0," ",IF(ISBLANK('Первичные данные 2 кл.'!C27)=TRUE," ",E27+F27))</f>
        <v xml:space="preserve"> </v>
      </c>
      <c r="H27" s="119" t="str">
        <f>IF(A27=0," ",IF(ISBLANK('Первичные данные 2 кл.'!C27)=TRUE," ",SUM('Первичные данные 2 кл.'!I27:J27)))</f>
        <v xml:space="preserve"> </v>
      </c>
      <c r="I27" s="119" t="str">
        <f>IF(A27=0," ",IF(ISBLANK('Первичные данные 2 кл.'!C27)=TRUE," ",'Первичные данные 2 кл.'!K27))</f>
        <v xml:space="preserve"> </v>
      </c>
      <c r="J27" s="122" t="str">
        <f>IF(A27=0," ",IF(ISBLANK('Первичные данные 2 кл.'!C27)=TRUE," ",H27+I27))</f>
        <v xml:space="preserve"> </v>
      </c>
      <c r="K27" s="118" t="str">
        <f>IF(A27=0," ",IF(ISBLANK('Первичные данные 2 кл.'!C27)=TRUE," ",SUM('Первичные данные 2 кл.'!L27:M27)))</f>
        <v xml:space="preserve"> </v>
      </c>
      <c r="L27" s="119" t="str">
        <f>IF(A27=0," ",IF(ISBLANK('Первичные данные 2 кл.'!C27)=TRUE," ",'Первичные данные 2 кл.'!N27))</f>
        <v xml:space="preserve"> </v>
      </c>
      <c r="M27" s="42" t="str">
        <f>IF(A27=0," ",IF(ISBLANK('Первичные данные 2 кл.'!C27)=TRUE," ",K27+L27))</f>
        <v xml:space="preserve"> </v>
      </c>
      <c r="N27" s="119" t="str">
        <f>IF(A27=0," ",IF(ISBLANK('Первичные данные 2 кл.'!C27)=TRUE," ",SUM('Первичные данные 2 кл.'!O27:P27)))</f>
        <v xml:space="preserve"> </v>
      </c>
      <c r="O27" s="119" t="str">
        <f>IF(A27=0," ",IF(ISBLANK('Первичные данные 2 кл.'!C27)=TRUE," ",'Первичные данные 2 кл.'!Q27))</f>
        <v xml:space="preserve"> </v>
      </c>
      <c r="P27" s="42" t="str">
        <f>IF(A27=0," ",IF(ISBLANK('Первичные данные 2 кл.'!C27)=TRUE," ",N27+O27))</f>
        <v xml:space="preserve"> </v>
      </c>
      <c r="Q27" s="119" t="str">
        <f>IF(A27=0," ",IF(ISBLANK('Первичные данные 2 кл.'!C27)=TRUE," ",SUM('Первичные данные 2 кл.'!R27:S27)))</f>
        <v xml:space="preserve"> </v>
      </c>
      <c r="R27" s="119" t="str">
        <f>IF(A27=0," ",IF(ISBLANK('Первичные данные 2 кл.'!C27)=TRUE," ",'Первичные данные 2 кл.'!T27))</f>
        <v xml:space="preserve"> </v>
      </c>
      <c r="S27" s="42" t="str">
        <f>IF(A27=0," ",IF(ISBLANK('Первичные данные 2 кл.'!C27)=TRUE," ",Q27+R27))</f>
        <v xml:space="preserve"> </v>
      </c>
      <c r="T27" s="119" t="str">
        <f>IF(A27=0," ",IF(ISBLANK('Первичные данные 2 кл.'!C27)=TRUE," ",SUM('Первичные данные 2 кл.'!U27:V27)))</f>
        <v xml:space="preserve"> </v>
      </c>
      <c r="U27" s="119" t="str">
        <f>IF(A27=0," ",IF(ISBLANK('Первичные данные 2 кл.'!C27)=TRUE," ",'Первичные данные 2 кл.'!W27))</f>
        <v xml:space="preserve"> </v>
      </c>
      <c r="V27" s="42" t="str">
        <f>IF(A27=0," ",IF(ISBLANK('Первичные данные 2 кл.'!C27)=TRUE," ",T27+U27))</f>
        <v xml:space="preserve"> </v>
      </c>
      <c r="W27" s="119" t="str">
        <f>IF(A27=0," ",IF(ISBLANK('Первичные данные 2 кл.'!C27)=TRUE," ",SUM('Первичные данные 2 кл.'!X27:Y27)))</f>
        <v xml:space="preserve"> </v>
      </c>
      <c r="X27" s="119" t="str">
        <f>IF(A27=0," ",IF(ISBLANK('Первичные данные 2 кл.'!C27)=TRUE," ",'Первичные данные 2 кл.'!Z27))</f>
        <v xml:space="preserve"> </v>
      </c>
      <c r="Y27" s="42" t="str">
        <f>IF(A27=0," ",IF(ISBLANK('Первичные данные 2 кл.'!C27)=TRUE," ",W27+X27))</f>
        <v xml:space="preserve"> </v>
      </c>
      <c r="Z27" s="119" t="str">
        <f>IF(A27=0," ",IF(ISBLANK('Первичные данные 2 кл.'!C27)=TRUE," ",SUM('Первичные данные 2 кл.'!AA27:AB27)))</f>
        <v xml:space="preserve"> </v>
      </c>
      <c r="AA27" s="119" t="str">
        <f>IF(A27=0," ",IF(ISBLANK('Первичные данные 2 кл.'!C27)=TRUE," ",'Первичные данные 2 кл.'!AC27))</f>
        <v xml:space="preserve"> </v>
      </c>
      <c r="AB27" s="42" t="str">
        <f>IF(A27=0," ",IF(ISBLANK('Первичные данные 2 кл.'!C27)=TRUE," ",Z27+AA27))</f>
        <v xml:space="preserve"> </v>
      </c>
      <c r="AC27" s="119" t="str">
        <f>IF(A27=0," ",IF(ISBLANK('Первичные данные 2 кл.'!C27)=TRUE," ",SUM('Первичные данные 2 кл.'!AD27:AE27)))</f>
        <v xml:space="preserve"> </v>
      </c>
      <c r="AD27" s="119" t="str">
        <f>IF(A27=0," ",IF(ISBLANK('Первичные данные 2 кл.'!C27)=TRUE," ",'Первичные данные 2 кл.'!AF27))</f>
        <v xml:space="preserve"> </v>
      </c>
      <c r="AE27" s="122" t="str">
        <f>IF(A27=0," ",IF(ISBLANK('Первичные данные 2 кл.'!C27)=TRUE," ",AC27+AD27))</f>
        <v xml:space="preserve"> </v>
      </c>
      <c r="AF27" s="121" t="str">
        <f>IF(A27=0," ",IF(ISBLANK('Первичные данные 2 кл.'!C27)=TRUE," ",SUM('Первичные данные 2 кл.'!AG27:AH27)))</f>
        <v xml:space="preserve"> </v>
      </c>
      <c r="AG27" s="119" t="str">
        <f>IF(A27=0," ",IF(ISBLANK('Первичные данные 2 кл.'!C27)=TRUE," ",'Первичные данные 2 кл.'!AI27))</f>
        <v xml:space="preserve"> </v>
      </c>
      <c r="AH27" s="42" t="str">
        <f>IF(A27=0," ",IF(ISBLANK('Первичные данные 2 кл.'!C27)=TRUE," ",AF27+AG27))</f>
        <v xml:space="preserve"> </v>
      </c>
      <c r="AI27" s="119" t="str">
        <f>IF(A27=0," ",IF(ISBLANK('Первичные данные 2 кл.'!C27)=TRUE," ",SUM('Первичные данные 2 кл.'!AJ27:AK27)))</f>
        <v xml:space="preserve"> </v>
      </c>
      <c r="AJ27" s="119" t="str">
        <f>IF(A27=0," ",IF(ISBLANK('Первичные данные 2 кл.'!C27)=TRUE," ",'Первичные данные 2 кл.'!AL27))</f>
        <v xml:space="preserve"> </v>
      </c>
      <c r="AK27" s="42" t="str">
        <f>IF(A27=0," ",IF(ISBLANK('Первичные данные 2 кл.'!C27)=TRUE," ",AI27+AJ27))</f>
        <v xml:space="preserve"> </v>
      </c>
      <c r="AL27" s="119" t="str">
        <f>IF(A27=0," ",IF(ISBLANK('Первичные данные 2 кл.'!C27)=TRUE," ",SUM('Первичные данные 2 кл.'!AM27:AN27)))</f>
        <v xml:space="preserve"> </v>
      </c>
      <c r="AM27" s="119" t="str">
        <f>IF(A27=0," ",IF(ISBLANK('Первичные данные 2 кл.'!C27)=TRUE," ",'Первичные данные 2 кл.'!AO27))</f>
        <v xml:space="preserve"> </v>
      </c>
      <c r="AN27" s="122" t="str">
        <f>IF(A27=0," ",IF(ISBLANK('Первичные данные 2 кл.'!C27)=TRUE," ",AL27+AM27))</f>
        <v xml:space="preserve"> </v>
      </c>
    </row>
    <row r="28" spans="1:40" ht="11.25" customHeight="1" x14ac:dyDescent="0.25">
      <c r="A28" s="148">
        <f>'Первичные данные 2 кл.'!B28</f>
        <v>0</v>
      </c>
      <c r="B28" s="118" t="str">
        <f>IF(A28=0," ",IF(ISBLANK('Первичные данные 2 кл.'!C28)=TRUE," ",SUM('Первичные данные 2 кл.'!C28:D28)))</f>
        <v xml:space="preserve"> </v>
      </c>
      <c r="C28" s="119" t="str">
        <f>IF(A28=0," ",IF(ISBLANK('Первичные данные 2 кл.'!C28)=TRUE," ",'Первичные данные 2 кл.'!E28))</f>
        <v xml:space="preserve"> </v>
      </c>
      <c r="D28" s="42" t="str">
        <f>IF(A28=0," ",IF(ISBLANK('Первичные данные 2 кл.'!C28)=TRUE," ",B28+C28))</f>
        <v xml:space="preserve"> </v>
      </c>
      <c r="E28" s="119" t="str">
        <f>IF(A28=0," ",IF(ISBLANK('Первичные данные 2 кл.'!C28)=TRUE," ",SUM('Первичные данные 2 кл.'!F28:G28)))</f>
        <v xml:space="preserve"> </v>
      </c>
      <c r="F28" s="119" t="str">
        <f>IF(A28=0," ",IF(ISBLANK('Первичные данные 2 кл.'!C28)=TRUE," ",'Первичные данные 2 кл.'!H28))</f>
        <v xml:space="preserve"> </v>
      </c>
      <c r="G28" s="42" t="str">
        <f>IF(A28=0," ",IF(ISBLANK('Первичные данные 2 кл.'!C28)=TRUE," ",E28+F28))</f>
        <v xml:space="preserve"> </v>
      </c>
      <c r="H28" s="119" t="str">
        <f>IF(A28=0," ",IF(ISBLANK('Первичные данные 2 кл.'!C28)=TRUE," ",SUM('Первичные данные 2 кл.'!I28:J28)))</f>
        <v xml:space="preserve"> </v>
      </c>
      <c r="I28" s="119" t="str">
        <f>IF(A28=0," ",IF(ISBLANK('Первичные данные 2 кл.'!C28)=TRUE," ",'Первичные данные 2 кл.'!K28))</f>
        <v xml:space="preserve"> </v>
      </c>
      <c r="J28" s="122" t="str">
        <f>IF(A28=0," ",IF(ISBLANK('Первичные данные 2 кл.'!C28)=TRUE," ",H28+I28))</f>
        <v xml:space="preserve"> </v>
      </c>
      <c r="K28" s="118" t="str">
        <f>IF(A28=0," ",IF(ISBLANK('Первичные данные 2 кл.'!C28)=TRUE," ",SUM('Первичные данные 2 кл.'!L28:M28)))</f>
        <v xml:space="preserve"> </v>
      </c>
      <c r="L28" s="119" t="str">
        <f>IF(A28=0," ",IF(ISBLANK('Первичные данные 2 кл.'!C28)=TRUE," ",'Первичные данные 2 кл.'!N28))</f>
        <v xml:space="preserve"> </v>
      </c>
      <c r="M28" s="42" t="str">
        <f>IF(A28=0," ",IF(ISBLANK('Первичные данные 2 кл.'!C28)=TRUE," ",K28+L28))</f>
        <v xml:space="preserve"> </v>
      </c>
      <c r="N28" s="119" t="str">
        <f>IF(A28=0," ",IF(ISBLANK('Первичные данные 2 кл.'!C28)=TRUE," ",SUM('Первичные данные 2 кл.'!O28:P28)))</f>
        <v xml:space="preserve"> </v>
      </c>
      <c r="O28" s="119" t="str">
        <f>IF(A28=0," ",IF(ISBLANK('Первичные данные 2 кл.'!C28)=TRUE," ",'Первичные данные 2 кл.'!Q28))</f>
        <v xml:space="preserve"> </v>
      </c>
      <c r="P28" s="42" t="str">
        <f>IF(A28=0," ",IF(ISBLANK('Первичные данные 2 кл.'!C28)=TRUE," ",N28+O28))</f>
        <v xml:space="preserve"> </v>
      </c>
      <c r="Q28" s="119" t="str">
        <f>IF(A28=0," ",IF(ISBLANK('Первичные данные 2 кл.'!C28)=TRUE," ",SUM('Первичные данные 2 кл.'!R28:S28)))</f>
        <v xml:space="preserve"> </v>
      </c>
      <c r="R28" s="119" t="str">
        <f>IF(A28=0," ",IF(ISBLANK('Первичные данные 2 кл.'!C28)=TRUE," ",'Первичные данные 2 кл.'!T28))</f>
        <v xml:space="preserve"> </v>
      </c>
      <c r="S28" s="42" t="str">
        <f>IF(A28=0," ",IF(ISBLANK('Первичные данные 2 кл.'!C28)=TRUE," ",Q28+R28))</f>
        <v xml:space="preserve"> </v>
      </c>
      <c r="T28" s="119" t="str">
        <f>IF(A28=0," ",IF(ISBLANK('Первичные данные 2 кл.'!C28)=TRUE," ",SUM('Первичные данные 2 кл.'!U28:V28)))</f>
        <v xml:space="preserve"> </v>
      </c>
      <c r="U28" s="119" t="str">
        <f>IF(A28=0," ",IF(ISBLANK('Первичные данные 2 кл.'!C28)=TRUE," ",'Первичные данные 2 кл.'!W28))</f>
        <v xml:space="preserve"> </v>
      </c>
      <c r="V28" s="42" t="str">
        <f>IF(A28=0," ",IF(ISBLANK('Первичные данные 2 кл.'!C28)=TRUE," ",T28+U28))</f>
        <v xml:space="preserve"> </v>
      </c>
      <c r="W28" s="119" t="str">
        <f>IF(A28=0," ",IF(ISBLANK('Первичные данные 2 кл.'!C28)=TRUE," ",SUM('Первичные данные 2 кл.'!X28:Y28)))</f>
        <v xml:space="preserve"> </v>
      </c>
      <c r="X28" s="119" t="str">
        <f>IF(A28=0," ",IF(ISBLANK('Первичные данные 2 кл.'!C28)=TRUE," ",'Первичные данные 2 кл.'!Z28))</f>
        <v xml:space="preserve"> </v>
      </c>
      <c r="Y28" s="42" t="str">
        <f>IF(A28=0," ",IF(ISBLANK('Первичные данные 2 кл.'!C28)=TRUE," ",W28+X28))</f>
        <v xml:space="preserve"> </v>
      </c>
      <c r="Z28" s="119" t="str">
        <f>IF(A28=0," ",IF(ISBLANK('Первичные данные 2 кл.'!C28)=TRUE," ",SUM('Первичные данные 2 кл.'!AA28:AB28)))</f>
        <v xml:space="preserve"> </v>
      </c>
      <c r="AA28" s="119" t="str">
        <f>IF(A28=0," ",IF(ISBLANK('Первичные данные 2 кл.'!C28)=TRUE," ",'Первичные данные 2 кл.'!AC28))</f>
        <v xml:space="preserve"> </v>
      </c>
      <c r="AB28" s="42" t="str">
        <f>IF(A28=0," ",IF(ISBLANK('Первичные данные 2 кл.'!C28)=TRUE," ",Z28+AA28))</f>
        <v xml:space="preserve"> </v>
      </c>
      <c r="AC28" s="119" t="str">
        <f>IF(A28=0," ",IF(ISBLANK('Первичные данные 2 кл.'!C28)=TRUE," ",SUM('Первичные данные 2 кл.'!AD28:AE28)))</f>
        <v xml:space="preserve"> </v>
      </c>
      <c r="AD28" s="119" t="str">
        <f>IF(A28=0," ",IF(ISBLANK('Первичные данные 2 кл.'!C28)=TRUE," ",'Первичные данные 2 кл.'!AF28))</f>
        <v xml:space="preserve"> </v>
      </c>
      <c r="AE28" s="122" t="str">
        <f>IF(A28=0," ",IF(ISBLANK('Первичные данные 2 кл.'!C28)=TRUE," ",AC28+AD28))</f>
        <v xml:space="preserve"> </v>
      </c>
      <c r="AF28" s="121" t="str">
        <f>IF(A28=0," ",IF(ISBLANK('Первичные данные 2 кл.'!C28)=TRUE," ",SUM('Первичные данные 2 кл.'!AG28:AH28)))</f>
        <v xml:space="preserve"> </v>
      </c>
      <c r="AG28" s="119" t="str">
        <f>IF(A28=0," ",IF(ISBLANK('Первичные данные 2 кл.'!C28)=TRUE," ",'Первичные данные 2 кл.'!AI28))</f>
        <v xml:space="preserve"> </v>
      </c>
      <c r="AH28" s="42" t="str">
        <f>IF(A28=0," ",IF(ISBLANK('Первичные данные 2 кл.'!C28)=TRUE," ",AF28+AG28))</f>
        <v xml:space="preserve"> </v>
      </c>
      <c r="AI28" s="119" t="str">
        <f>IF(A28=0," ",IF(ISBLANK('Первичные данные 2 кл.'!C28)=TRUE," ",SUM('Первичные данные 2 кл.'!AJ28:AK28)))</f>
        <v xml:space="preserve"> </v>
      </c>
      <c r="AJ28" s="119" t="str">
        <f>IF(A28=0," ",IF(ISBLANK('Первичные данные 2 кл.'!C28)=TRUE," ",'Первичные данные 2 кл.'!AL28))</f>
        <v xml:space="preserve"> </v>
      </c>
      <c r="AK28" s="42" t="str">
        <f>IF(A28=0," ",IF(ISBLANK('Первичные данные 2 кл.'!C28)=TRUE," ",AI28+AJ28))</f>
        <v xml:space="preserve"> </v>
      </c>
      <c r="AL28" s="119" t="str">
        <f>IF(A28=0," ",IF(ISBLANK('Первичные данные 2 кл.'!C28)=TRUE," ",SUM('Первичные данные 2 кл.'!AM28:AN28)))</f>
        <v xml:space="preserve"> </v>
      </c>
      <c r="AM28" s="119" t="str">
        <f>IF(A28=0," ",IF(ISBLANK('Первичные данные 2 кл.'!C28)=TRUE," ",'Первичные данные 2 кл.'!AO28))</f>
        <v xml:space="preserve"> </v>
      </c>
      <c r="AN28" s="122" t="str">
        <f>IF(A28=0," ",IF(ISBLANK('Первичные данные 2 кл.'!C28)=TRUE," ",AL28+AM28))</f>
        <v xml:space="preserve"> </v>
      </c>
    </row>
    <row r="29" spans="1:40" ht="11.25" customHeight="1" x14ac:dyDescent="0.25">
      <c r="A29" s="148">
        <f>'Первичные данные 2 кл.'!B29</f>
        <v>0</v>
      </c>
      <c r="B29" s="118" t="str">
        <f>IF(A29=0," ",IF(ISBLANK('Первичные данные 2 кл.'!C29)=TRUE," ",SUM('Первичные данные 2 кл.'!C29:D29)))</f>
        <v xml:space="preserve"> </v>
      </c>
      <c r="C29" s="119" t="str">
        <f>IF(A29=0," ",IF(ISBLANK('Первичные данные 2 кл.'!C29)=TRUE," ",'Первичные данные 2 кл.'!E29))</f>
        <v xml:space="preserve"> </v>
      </c>
      <c r="D29" s="42" t="str">
        <f>IF(A29=0," ",IF(ISBLANK('Первичные данные 2 кл.'!C29)=TRUE," ",B29+C29))</f>
        <v xml:space="preserve"> </v>
      </c>
      <c r="E29" s="119" t="str">
        <f>IF(A29=0," ",IF(ISBLANK('Первичные данные 2 кл.'!C29)=TRUE," ",SUM('Первичные данные 2 кл.'!F29:G29)))</f>
        <v xml:space="preserve"> </v>
      </c>
      <c r="F29" s="119" t="str">
        <f>IF(A29=0," ",IF(ISBLANK('Первичные данные 2 кл.'!C29)=TRUE," ",'Первичные данные 2 кл.'!H29))</f>
        <v xml:space="preserve"> </v>
      </c>
      <c r="G29" s="42" t="str">
        <f>IF(A29=0," ",IF(ISBLANK('Первичные данные 2 кл.'!C29)=TRUE," ",E29+F29))</f>
        <v xml:space="preserve"> </v>
      </c>
      <c r="H29" s="119" t="str">
        <f>IF(A29=0," ",IF(ISBLANK('Первичные данные 2 кл.'!C29)=TRUE," ",SUM('Первичные данные 2 кл.'!I29:J29)))</f>
        <v xml:space="preserve"> </v>
      </c>
      <c r="I29" s="119" t="str">
        <f>IF(A29=0," ",IF(ISBLANK('Первичные данные 2 кл.'!C29)=TRUE," ",'Первичные данные 2 кл.'!K29))</f>
        <v xml:space="preserve"> </v>
      </c>
      <c r="J29" s="122" t="str">
        <f>IF(A29=0," ",IF(ISBLANK('Первичные данные 2 кл.'!C29)=TRUE," ",H29+I29))</f>
        <v xml:space="preserve"> </v>
      </c>
      <c r="K29" s="118" t="str">
        <f>IF(A29=0," ",IF(ISBLANK('Первичные данные 2 кл.'!C29)=TRUE," ",SUM('Первичные данные 2 кл.'!L29:M29)))</f>
        <v xml:space="preserve"> </v>
      </c>
      <c r="L29" s="119" t="str">
        <f>IF(A29=0," ",IF(ISBLANK('Первичные данные 2 кл.'!C29)=TRUE," ",'Первичные данные 2 кл.'!N29))</f>
        <v xml:space="preserve"> </v>
      </c>
      <c r="M29" s="42" t="str">
        <f>IF(A29=0," ",IF(ISBLANK('Первичные данные 2 кл.'!C29)=TRUE," ",K29+L29))</f>
        <v xml:space="preserve"> </v>
      </c>
      <c r="N29" s="119" t="str">
        <f>IF(A29=0," ",IF(ISBLANK('Первичные данные 2 кл.'!C29)=TRUE," ",SUM('Первичные данные 2 кл.'!O29:P29)))</f>
        <v xml:space="preserve"> </v>
      </c>
      <c r="O29" s="119" t="str">
        <f>IF(A29=0," ",IF(ISBLANK('Первичные данные 2 кл.'!C29)=TRUE," ",'Первичные данные 2 кл.'!Q29))</f>
        <v xml:space="preserve"> </v>
      </c>
      <c r="P29" s="42" t="str">
        <f>IF(A29=0," ",IF(ISBLANK('Первичные данные 2 кл.'!C29)=TRUE," ",N29+O29))</f>
        <v xml:space="preserve"> </v>
      </c>
      <c r="Q29" s="119" t="str">
        <f>IF(A29=0," ",IF(ISBLANK('Первичные данные 2 кл.'!C29)=TRUE," ",SUM('Первичные данные 2 кл.'!R29:S29)))</f>
        <v xml:space="preserve"> </v>
      </c>
      <c r="R29" s="119" t="str">
        <f>IF(A29=0," ",IF(ISBLANK('Первичные данные 2 кл.'!C29)=TRUE," ",'Первичные данные 2 кл.'!T29))</f>
        <v xml:space="preserve"> </v>
      </c>
      <c r="S29" s="42" t="str">
        <f>IF(A29=0," ",IF(ISBLANK('Первичные данные 2 кл.'!C29)=TRUE," ",Q29+R29))</f>
        <v xml:space="preserve"> </v>
      </c>
      <c r="T29" s="119" t="str">
        <f>IF(A29=0," ",IF(ISBLANK('Первичные данные 2 кл.'!C29)=TRUE," ",SUM('Первичные данные 2 кл.'!U29:V29)))</f>
        <v xml:space="preserve"> </v>
      </c>
      <c r="U29" s="119" t="str">
        <f>IF(A29=0," ",IF(ISBLANK('Первичные данные 2 кл.'!C29)=TRUE," ",'Первичные данные 2 кл.'!W29))</f>
        <v xml:space="preserve"> </v>
      </c>
      <c r="V29" s="42" t="str">
        <f>IF(A29=0," ",IF(ISBLANK('Первичные данные 2 кл.'!C29)=TRUE," ",T29+U29))</f>
        <v xml:space="preserve"> </v>
      </c>
      <c r="W29" s="119" t="str">
        <f>IF(A29=0," ",IF(ISBLANK('Первичные данные 2 кл.'!C29)=TRUE," ",SUM('Первичные данные 2 кл.'!X29:Y29)))</f>
        <v xml:space="preserve"> </v>
      </c>
      <c r="X29" s="119" t="str">
        <f>IF(A29=0," ",IF(ISBLANK('Первичные данные 2 кл.'!C29)=TRUE," ",'Первичные данные 2 кл.'!Z29))</f>
        <v xml:space="preserve"> </v>
      </c>
      <c r="Y29" s="42" t="str">
        <f>IF(A29=0," ",IF(ISBLANK('Первичные данные 2 кл.'!C29)=TRUE," ",W29+X29))</f>
        <v xml:space="preserve"> </v>
      </c>
      <c r="Z29" s="119" t="str">
        <f>IF(A29=0," ",IF(ISBLANK('Первичные данные 2 кл.'!C29)=TRUE," ",SUM('Первичные данные 2 кл.'!AA29:AB29)))</f>
        <v xml:space="preserve"> </v>
      </c>
      <c r="AA29" s="119" t="str">
        <f>IF(A29=0," ",IF(ISBLANK('Первичные данные 2 кл.'!C29)=TRUE," ",'Первичные данные 2 кл.'!AC29))</f>
        <v xml:space="preserve"> </v>
      </c>
      <c r="AB29" s="42" t="str">
        <f>IF(A29=0," ",IF(ISBLANK('Первичные данные 2 кл.'!C29)=TRUE," ",Z29+AA29))</f>
        <v xml:space="preserve"> </v>
      </c>
      <c r="AC29" s="119" t="str">
        <f>IF(A29=0," ",IF(ISBLANK('Первичные данные 2 кл.'!C29)=TRUE," ",SUM('Первичные данные 2 кл.'!AD29:AE29)))</f>
        <v xml:space="preserve"> </v>
      </c>
      <c r="AD29" s="119" t="str">
        <f>IF(A29=0," ",IF(ISBLANK('Первичные данные 2 кл.'!C29)=TRUE," ",'Первичные данные 2 кл.'!AF29))</f>
        <v xml:space="preserve"> </v>
      </c>
      <c r="AE29" s="122" t="str">
        <f>IF(A29=0," ",IF(ISBLANK('Первичные данные 2 кл.'!C29)=TRUE," ",AC29+AD29))</f>
        <v xml:space="preserve"> </v>
      </c>
      <c r="AF29" s="121" t="str">
        <f>IF(A29=0," ",IF(ISBLANK('Первичные данные 2 кл.'!C29)=TRUE," ",SUM('Первичные данные 2 кл.'!AG29:AH29)))</f>
        <v xml:space="preserve"> </v>
      </c>
      <c r="AG29" s="119" t="str">
        <f>IF(A29=0," ",IF(ISBLANK('Первичные данные 2 кл.'!C29)=TRUE," ",'Первичные данные 2 кл.'!AI29))</f>
        <v xml:space="preserve"> </v>
      </c>
      <c r="AH29" s="42" t="str">
        <f>IF(A29=0," ",IF(ISBLANK('Первичные данные 2 кл.'!C29)=TRUE," ",AF29+AG29))</f>
        <v xml:space="preserve"> </v>
      </c>
      <c r="AI29" s="119" t="str">
        <f>IF(A29=0," ",IF(ISBLANK('Первичные данные 2 кл.'!C29)=TRUE," ",SUM('Первичные данные 2 кл.'!AJ29:AK29)))</f>
        <v xml:space="preserve"> </v>
      </c>
      <c r="AJ29" s="119" t="str">
        <f>IF(A29=0," ",IF(ISBLANK('Первичные данные 2 кл.'!C29)=TRUE," ",'Первичные данные 2 кл.'!AL29))</f>
        <v xml:space="preserve"> </v>
      </c>
      <c r="AK29" s="42" t="str">
        <f>IF(A29=0," ",IF(ISBLANK('Первичные данные 2 кл.'!C29)=TRUE," ",AI29+AJ29))</f>
        <v xml:space="preserve"> </v>
      </c>
      <c r="AL29" s="119" t="str">
        <f>IF(A29=0," ",IF(ISBLANK('Первичные данные 2 кл.'!C29)=TRUE," ",SUM('Первичные данные 2 кл.'!AM29:AN29)))</f>
        <v xml:space="preserve"> </v>
      </c>
      <c r="AM29" s="119" t="str">
        <f>IF(A29=0," ",IF(ISBLANK('Первичные данные 2 кл.'!C29)=TRUE," ",'Первичные данные 2 кл.'!AO29))</f>
        <v xml:space="preserve"> </v>
      </c>
      <c r="AN29" s="122" t="str">
        <f>IF(A29=0," ",IF(ISBLANK('Первичные данные 2 кл.'!C29)=TRUE," ",AL29+AM29))</f>
        <v xml:space="preserve"> </v>
      </c>
    </row>
    <row r="30" spans="1:40" ht="11.25" customHeight="1" x14ac:dyDescent="0.25">
      <c r="A30" s="148">
        <f>'Первичные данные 2 кл.'!B30</f>
        <v>0</v>
      </c>
      <c r="B30" s="118" t="str">
        <f>IF(A30=0," ",IF(ISBLANK('Первичные данные 2 кл.'!C30)=TRUE," ",SUM('Первичные данные 2 кл.'!C30:D30)))</f>
        <v xml:space="preserve"> </v>
      </c>
      <c r="C30" s="119" t="str">
        <f>IF(A30=0," ",IF(ISBLANK('Первичные данные 2 кл.'!C30)=TRUE," ",'Первичные данные 2 кл.'!E30))</f>
        <v xml:space="preserve"> </v>
      </c>
      <c r="D30" s="42" t="str">
        <f>IF(A30=0," ",IF(ISBLANK('Первичные данные 2 кл.'!C30)=TRUE," ",B30+C30))</f>
        <v xml:space="preserve"> </v>
      </c>
      <c r="E30" s="119" t="str">
        <f>IF(A30=0," ",IF(ISBLANK('Первичные данные 2 кл.'!C30)=TRUE," ",SUM('Первичные данные 2 кл.'!F30:G30)))</f>
        <v xml:space="preserve"> </v>
      </c>
      <c r="F30" s="119" t="str">
        <f>IF(A30=0," ",IF(ISBLANK('Первичные данные 2 кл.'!C30)=TRUE," ",'Первичные данные 2 кл.'!H30))</f>
        <v xml:space="preserve"> </v>
      </c>
      <c r="G30" s="42" t="str">
        <f>IF(A30=0," ",IF(ISBLANK('Первичные данные 2 кл.'!C30)=TRUE," ",E30+F30))</f>
        <v xml:space="preserve"> </v>
      </c>
      <c r="H30" s="119" t="str">
        <f>IF(A30=0," ",IF(ISBLANK('Первичные данные 2 кл.'!C30)=TRUE," ",SUM('Первичные данные 2 кл.'!I30:J30)))</f>
        <v xml:space="preserve"> </v>
      </c>
      <c r="I30" s="119" t="str">
        <f>IF(A30=0," ",IF(ISBLANK('Первичные данные 2 кл.'!C30)=TRUE," ",'Первичные данные 2 кл.'!K30))</f>
        <v xml:space="preserve"> </v>
      </c>
      <c r="J30" s="122" t="str">
        <f>IF(A30=0," ",IF(ISBLANK('Первичные данные 2 кл.'!C30)=TRUE," ",H30+I30))</f>
        <v xml:space="preserve"> </v>
      </c>
      <c r="K30" s="118" t="str">
        <f>IF(A30=0," ",IF(ISBLANK('Первичные данные 2 кл.'!C30)=TRUE," ",SUM('Первичные данные 2 кл.'!L30:M30)))</f>
        <v xml:space="preserve"> </v>
      </c>
      <c r="L30" s="119" t="str">
        <f>IF(A30=0," ",IF(ISBLANK('Первичные данные 2 кл.'!C30)=TRUE," ",'Первичные данные 2 кл.'!N30))</f>
        <v xml:space="preserve"> </v>
      </c>
      <c r="M30" s="42" t="str">
        <f>IF(A30=0," ",IF(ISBLANK('Первичные данные 2 кл.'!C30)=TRUE," ",K30+L30))</f>
        <v xml:space="preserve"> </v>
      </c>
      <c r="N30" s="119" t="str">
        <f>IF(A30=0," ",IF(ISBLANK('Первичные данные 2 кл.'!C30)=TRUE," ",SUM('Первичные данные 2 кл.'!O30:P30)))</f>
        <v xml:space="preserve"> </v>
      </c>
      <c r="O30" s="119" t="str">
        <f>IF(A30=0," ",IF(ISBLANK('Первичные данные 2 кл.'!C30)=TRUE," ",'Первичные данные 2 кл.'!Q30))</f>
        <v xml:space="preserve"> </v>
      </c>
      <c r="P30" s="42" t="str">
        <f>IF(A30=0," ",IF(ISBLANK('Первичные данные 2 кл.'!C30)=TRUE," ",N30+O30))</f>
        <v xml:space="preserve"> </v>
      </c>
      <c r="Q30" s="119" t="str">
        <f>IF(A30=0," ",IF(ISBLANK('Первичные данные 2 кл.'!C30)=TRUE," ",SUM('Первичные данные 2 кл.'!R30:S30)))</f>
        <v xml:space="preserve"> </v>
      </c>
      <c r="R30" s="119" t="str">
        <f>IF(A30=0," ",IF(ISBLANK('Первичные данные 2 кл.'!C30)=TRUE," ",'Первичные данные 2 кл.'!T30))</f>
        <v xml:space="preserve"> </v>
      </c>
      <c r="S30" s="42" t="str">
        <f>IF(A30=0," ",IF(ISBLANK('Первичные данные 2 кл.'!C30)=TRUE," ",Q30+R30))</f>
        <v xml:space="preserve"> </v>
      </c>
      <c r="T30" s="119" t="str">
        <f>IF(A30=0," ",IF(ISBLANK('Первичные данные 2 кл.'!C30)=TRUE," ",SUM('Первичные данные 2 кл.'!U30:V30)))</f>
        <v xml:space="preserve"> </v>
      </c>
      <c r="U30" s="119" t="str">
        <f>IF(A30=0," ",IF(ISBLANK('Первичные данные 2 кл.'!C30)=TRUE," ",'Первичные данные 2 кл.'!W30))</f>
        <v xml:space="preserve"> </v>
      </c>
      <c r="V30" s="42" t="str">
        <f>IF(A30=0," ",IF(ISBLANK('Первичные данные 2 кл.'!C30)=TRUE," ",T30+U30))</f>
        <v xml:space="preserve"> </v>
      </c>
      <c r="W30" s="119" t="str">
        <f>IF(A30=0," ",IF(ISBLANK('Первичные данные 2 кл.'!C30)=TRUE," ",SUM('Первичные данные 2 кл.'!X30:Y30)))</f>
        <v xml:space="preserve"> </v>
      </c>
      <c r="X30" s="119" t="str">
        <f>IF(A30=0," ",IF(ISBLANK('Первичные данные 2 кл.'!C30)=TRUE," ",'Первичные данные 2 кл.'!Z30))</f>
        <v xml:space="preserve"> </v>
      </c>
      <c r="Y30" s="42" t="str">
        <f>IF(A30=0," ",IF(ISBLANK('Первичные данные 2 кл.'!C30)=TRUE," ",W30+X30))</f>
        <v xml:space="preserve"> </v>
      </c>
      <c r="Z30" s="119" t="str">
        <f>IF(A30=0," ",IF(ISBLANK('Первичные данные 2 кл.'!C30)=TRUE," ",SUM('Первичные данные 2 кл.'!AA30:AB30)))</f>
        <v xml:space="preserve"> </v>
      </c>
      <c r="AA30" s="119" t="str">
        <f>IF(A30=0," ",IF(ISBLANK('Первичные данные 2 кл.'!C30)=TRUE," ",'Первичные данные 2 кл.'!AC30))</f>
        <v xml:space="preserve"> </v>
      </c>
      <c r="AB30" s="42" t="str">
        <f>IF(A30=0," ",IF(ISBLANK('Первичные данные 2 кл.'!C30)=TRUE," ",Z30+AA30))</f>
        <v xml:space="preserve"> </v>
      </c>
      <c r="AC30" s="119" t="str">
        <f>IF(A30=0," ",IF(ISBLANK('Первичные данные 2 кл.'!C30)=TRUE," ",SUM('Первичные данные 2 кл.'!AD30:AE30)))</f>
        <v xml:space="preserve"> </v>
      </c>
      <c r="AD30" s="119" t="str">
        <f>IF(A30=0," ",IF(ISBLANK('Первичные данные 2 кл.'!C30)=TRUE," ",'Первичные данные 2 кл.'!AF30))</f>
        <v xml:space="preserve"> </v>
      </c>
      <c r="AE30" s="122" t="str">
        <f>IF(A30=0," ",IF(ISBLANK('Первичные данные 2 кл.'!C30)=TRUE," ",AC30+AD30))</f>
        <v xml:space="preserve"> </v>
      </c>
      <c r="AF30" s="121" t="str">
        <f>IF(A30=0," ",IF(ISBLANK('Первичные данные 2 кл.'!C30)=TRUE," ",SUM('Первичные данные 2 кл.'!AG30:AH30)))</f>
        <v xml:space="preserve"> </v>
      </c>
      <c r="AG30" s="119" t="str">
        <f>IF(A30=0," ",IF(ISBLANK('Первичные данные 2 кл.'!C30)=TRUE," ",'Первичные данные 2 кл.'!AI30))</f>
        <v xml:space="preserve"> </v>
      </c>
      <c r="AH30" s="42" t="str">
        <f>IF(A30=0," ",IF(ISBLANK('Первичные данные 2 кл.'!C30)=TRUE," ",AF30+AG30))</f>
        <v xml:space="preserve"> </v>
      </c>
      <c r="AI30" s="119" t="str">
        <f>IF(A30=0," ",IF(ISBLANK('Первичные данные 2 кл.'!C30)=TRUE," ",SUM('Первичные данные 2 кл.'!AJ30:AK30)))</f>
        <v xml:space="preserve"> </v>
      </c>
      <c r="AJ30" s="119" t="str">
        <f>IF(A30=0," ",IF(ISBLANK('Первичные данные 2 кл.'!C30)=TRUE," ",'Первичные данные 2 кл.'!AL30))</f>
        <v xml:space="preserve"> </v>
      </c>
      <c r="AK30" s="42" t="str">
        <f>IF(A30=0," ",IF(ISBLANK('Первичные данные 2 кл.'!C30)=TRUE," ",AI30+AJ30))</f>
        <v xml:space="preserve"> </v>
      </c>
      <c r="AL30" s="119" t="str">
        <f>IF(A30=0," ",IF(ISBLANK('Первичные данные 2 кл.'!C30)=TRUE," ",SUM('Первичные данные 2 кл.'!AM30:AN30)))</f>
        <v xml:space="preserve"> </v>
      </c>
      <c r="AM30" s="119" t="str">
        <f>IF(A30=0," ",IF(ISBLANK('Первичные данные 2 кл.'!C30)=TRUE," ",'Первичные данные 2 кл.'!AO30))</f>
        <v xml:space="preserve"> </v>
      </c>
      <c r="AN30" s="122" t="str">
        <f>IF(A30=0," ",IF(ISBLANK('Первичные данные 2 кл.'!C30)=TRUE," ",AL30+AM30))</f>
        <v xml:space="preserve"> </v>
      </c>
    </row>
    <row r="31" spans="1:40" ht="11.25" customHeight="1" x14ac:dyDescent="0.25">
      <c r="A31" s="148">
        <f>'Первичные данные 2 кл.'!B31</f>
        <v>0</v>
      </c>
      <c r="B31" s="118" t="str">
        <f>IF(A31=0," ",IF(ISBLANK('Первичные данные 2 кл.'!C31)=TRUE," ",SUM('Первичные данные 2 кл.'!C31:D31)))</f>
        <v xml:space="preserve"> </v>
      </c>
      <c r="C31" s="119" t="str">
        <f>IF(A31=0," ",IF(ISBLANK('Первичные данные 2 кл.'!C31)=TRUE," ",'Первичные данные 2 кл.'!E31))</f>
        <v xml:space="preserve"> </v>
      </c>
      <c r="D31" s="42" t="str">
        <f>IF(A31=0," ",IF(ISBLANK('Первичные данные 2 кл.'!C31)=TRUE," ",B31+C31))</f>
        <v xml:space="preserve"> </v>
      </c>
      <c r="E31" s="119" t="str">
        <f>IF(A31=0," ",IF(ISBLANK('Первичные данные 2 кл.'!C31)=TRUE," ",SUM('Первичные данные 2 кл.'!F31:G31)))</f>
        <v xml:space="preserve"> </v>
      </c>
      <c r="F31" s="119" t="str">
        <f>IF(A31=0," ",IF(ISBLANK('Первичные данные 2 кл.'!C31)=TRUE," ",'Первичные данные 2 кл.'!H31))</f>
        <v xml:space="preserve"> </v>
      </c>
      <c r="G31" s="42" t="str">
        <f>IF(A31=0," ",IF(ISBLANK('Первичные данные 2 кл.'!C31)=TRUE," ",E31+F31))</f>
        <v xml:space="preserve"> </v>
      </c>
      <c r="H31" s="119" t="str">
        <f>IF(A31=0," ",IF(ISBLANK('Первичные данные 2 кл.'!C31)=TRUE," ",SUM('Первичные данные 2 кл.'!I31:J31)))</f>
        <v xml:space="preserve"> </v>
      </c>
      <c r="I31" s="119" t="str">
        <f>IF(A31=0," ",IF(ISBLANK('Первичные данные 2 кл.'!C31)=TRUE," ",'Первичные данные 2 кл.'!K31))</f>
        <v xml:space="preserve"> </v>
      </c>
      <c r="J31" s="122" t="str">
        <f>IF(A31=0," ",IF(ISBLANK('Первичные данные 2 кл.'!C31)=TRUE," ",H31+I31))</f>
        <v xml:space="preserve"> </v>
      </c>
      <c r="K31" s="118" t="str">
        <f>IF(A31=0," ",IF(ISBLANK('Первичные данные 2 кл.'!C31)=TRUE," ",SUM('Первичные данные 2 кл.'!L31:M31)))</f>
        <v xml:space="preserve"> </v>
      </c>
      <c r="L31" s="119" t="str">
        <f>IF(A31=0," ",IF(ISBLANK('Первичные данные 2 кл.'!C31)=TRUE," ",'Первичные данные 2 кл.'!N31))</f>
        <v xml:space="preserve"> </v>
      </c>
      <c r="M31" s="42" t="str">
        <f>IF(A31=0," ",IF(ISBLANK('Первичные данные 2 кл.'!C31)=TRUE," ",K31+L31))</f>
        <v xml:space="preserve"> </v>
      </c>
      <c r="N31" s="119" t="str">
        <f>IF(A31=0," ",IF(ISBLANK('Первичные данные 2 кл.'!C31)=TRUE," ",SUM('Первичные данные 2 кл.'!O31:P31)))</f>
        <v xml:space="preserve"> </v>
      </c>
      <c r="O31" s="119" t="str">
        <f>IF(A31=0," ",IF(ISBLANK('Первичные данные 2 кл.'!C31)=TRUE," ",'Первичные данные 2 кл.'!Q31))</f>
        <v xml:space="preserve"> </v>
      </c>
      <c r="P31" s="42" t="str">
        <f>IF(A31=0," ",IF(ISBLANK('Первичные данные 2 кл.'!C31)=TRUE," ",N31+O31))</f>
        <v xml:space="preserve"> </v>
      </c>
      <c r="Q31" s="119" t="str">
        <f>IF(A31=0," ",IF(ISBLANK('Первичные данные 2 кл.'!C31)=TRUE," ",SUM('Первичные данные 2 кл.'!R31:S31)))</f>
        <v xml:space="preserve"> </v>
      </c>
      <c r="R31" s="119" t="str">
        <f>IF(A31=0," ",IF(ISBLANK('Первичные данные 2 кл.'!C31)=TRUE," ",'Первичные данные 2 кл.'!T31))</f>
        <v xml:space="preserve"> </v>
      </c>
      <c r="S31" s="42" t="str">
        <f>IF(A31=0," ",IF(ISBLANK('Первичные данные 2 кл.'!C31)=TRUE," ",Q31+R31))</f>
        <v xml:space="preserve"> </v>
      </c>
      <c r="T31" s="119" t="str">
        <f>IF(A31=0," ",IF(ISBLANK('Первичные данные 2 кл.'!C31)=TRUE," ",SUM('Первичные данные 2 кл.'!U31:V31)))</f>
        <v xml:space="preserve"> </v>
      </c>
      <c r="U31" s="119" t="str">
        <f>IF(A31=0," ",IF(ISBLANK('Первичные данные 2 кл.'!C31)=TRUE," ",'Первичные данные 2 кл.'!W31))</f>
        <v xml:space="preserve"> </v>
      </c>
      <c r="V31" s="42" t="str">
        <f>IF(A31=0," ",IF(ISBLANK('Первичные данные 2 кл.'!C31)=TRUE," ",T31+U31))</f>
        <v xml:space="preserve"> </v>
      </c>
      <c r="W31" s="119" t="str">
        <f>IF(A31=0," ",IF(ISBLANK('Первичные данные 2 кл.'!C31)=TRUE," ",SUM('Первичные данные 2 кл.'!X31:Y31)))</f>
        <v xml:space="preserve"> </v>
      </c>
      <c r="X31" s="119" t="str">
        <f>IF(A31=0," ",IF(ISBLANK('Первичные данные 2 кл.'!C31)=TRUE," ",'Первичные данные 2 кл.'!Z31))</f>
        <v xml:space="preserve"> </v>
      </c>
      <c r="Y31" s="42" t="str">
        <f>IF(A31=0," ",IF(ISBLANK('Первичные данные 2 кл.'!C31)=TRUE," ",W31+X31))</f>
        <v xml:space="preserve"> </v>
      </c>
      <c r="Z31" s="119" t="str">
        <f>IF(A31=0," ",IF(ISBLANK('Первичные данные 2 кл.'!C31)=TRUE," ",SUM('Первичные данные 2 кл.'!AA31:AB31)))</f>
        <v xml:space="preserve"> </v>
      </c>
      <c r="AA31" s="119" t="str">
        <f>IF(A31=0," ",IF(ISBLANK('Первичные данные 2 кл.'!C31)=TRUE," ",'Первичные данные 2 кл.'!AC31))</f>
        <v xml:space="preserve"> </v>
      </c>
      <c r="AB31" s="42" t="str">
        <f>IF(A31=0," ",IF(ISBLANK('Первичные данные 2 кл.'!C31)=TRUE," ",Z31+AA31))</f>
        <v xml:space="preserve"> </v>
      </c>
      <c r="AC31" s="119" t="str">
        <f>IF(A31=0," ",IF(ISBLANK('Первичные данные 2 кл.'!C31)=TRUE," ",SUM('Первичные данные 2 кл.'!AD31:AE31)))</f>
        <v xml:space="preserve"> </v>
      </c>
      <c r="AD31" s="119" t="str">
        <f>IF(A31=0," ",IF(ISBLANK('Первичные данные 2 кл.'!C31)=TRUE," ",'Первичные данные 2 кл.'!AF31))</f>
        <v xml:space="preserve"> </v>
      </c>
      <c r="AE31" s="122" t="str">
        <f>IF(A31=0," ",IF(ISBLANK('Первичные данные 2 кл.'!C31)=TRUE," ",AC31+AD31))</f>
        <v xml:space="preserve"> </v>
      </c>
      <c r="AF31" s="121" t="str">
        <f>IF(A31=0," ",IF(ISBLANK('Первичные данные 2 кл.'!C31)=TRUE," ",SUM('Первичные данные 2 кл.'!AG31:AH31)))</f>
        <v xml:space="preserve"> </v>
      </c>
      <c r="AG31" s="119" t="str">
        <f>IF(A31=0," ",IF(ISBLANK('Первичные данные 2 кл.'!C31)=TRUE," ",'Первичные данные 2 кл.'!AI31))</f>
        <v xml:space="preserve"> </v>
      </c>
      <c r="AH31" s="42" t="str">
        <f>IF(A31=0," ",IF(ISBLANK('Первичные данные 2 кл.'!C31)=TRUE," ",AF31+AG31))</f>
        <v xml:space="preserve"> </v>
      </c>
      <c r="AI31" s="119" t="str">
        <f>IF(A31=0," ",IF(ISBLANK('Первичные данные 2 кл.'!C31)=TRUE," ",SUM('Первичные данные 2 кл.'!AJ31:AK31)))</f>
        <v xml:space="preserve"> </v>
      </c>
      <c r="AJ31" s="119" t="str">
        <f>IF(A31=0," ",IF(ISBLANK('Первичные данные 2 кл.'!C31)=TRUE," ",'Первичные данные 2 кл.'!AL31))</f>
        <v xml:space="preserve"> </v>
      </c>
      <c r="AK31" s="42" t="str">
        <f>IF(A31=0," ",IF(ISBLANK('Первичные данные 2 кл.'!C31)=TRUE," ",AI31+AJ31))</f>
        <v xml:space="preserve"> </v>
      </c>
      <c r="AL31" s="119" t="str">
        <f>IF(A31=0," ",IF(ISBLANK('Первичные данные 2 кл.'!C31)=TRUE," ",SUM('Первичные данные 2 кл.'!AM31:AN31)))</f>
        <v xml:space="preserve"> </v>
      </c>
      <c r="AM31" s="119" t="str">
        <f>IF(A31=0," ",IF(ISBLANK('Первичные данные 2 кл.'!C31)=TRUE," ",'Первичные данные 2 кл.'!AO31))</f>
        <v xml:space="preserve"> </v>
      </c>
      <c r="AN31" s="122" t="str">
        <f>IF(A31=0," ",IF(ISBLANK('Первичные данные 2 кл.'!C31)=TRUE," ",AL31+AM31))</f>
        <v xml:space="preserve"> </v>
      </c>
    </row>
    <row r="32" spans="1:40" ht="11.25" customHeight="1" x14ac:dyDescent="0.25">
      <c r="A32" s="148">
        <f>'Первичные данные 2 кл.'!B32</f>
        <v>0</v>
      </c>
      <c r="B32" s="118" t="str">
        <f>IF(A32=0," ",IF(ISBLANK('Первичные данные 2 кл.'!C32)=TRUE," ",SUM('Первичные данные 2 кл.'!C32:D32)))</f>
        <v xml:space="preserve"> </v>
      </c>
      <c r="C32" s="119" t="str">
        <f>IF(A32=0," ",IF(ISBLANK('Первичные данные 2 кл.'!C32)=TRUE," ",'Первичные данные 2 кл.'!E32))</f>
        <v xml:space="preserve"> </v>
      </c>
      <c r="D32" s="42" t="str">
        <f>IF(A32=0," ",IF(ISBLANK('Первичные данные 2 кл.'!C32)=TRUE," ",B32+C32))</f>
        <v xml:space="preserve"> </v>
      </c>
      <c r="E32" s="119" t="str">
        <f>IF(A32=0," ",IF(ISBLANK('Первичные данные 2 кл.'!C32)=TRUE," ",SUM('Первичные данные 2 кл.'!F32:G32)))</f>
        <v xml:space="preserve"> </v>
      </c>
      <c r="F32" s="119" t="str">
        <f>IF(A32=0," ",IF(ISBLANK('Первичные данные 2 кл.'!C32)=TRUE," ",'Первичные данные 2 кл.'!H32))</f>
        <v xml:space="preserve"> </v>
      </c>
      <c r="G32" s="42" t="str">
        <f>IF(A32=0," ",IF(ISBLANK('Первичные данные 2 кл.'!C32)=TRUE," ",E32+F32))</f>
        <v xml:space="preserve"> </v>
      </c>
      <c r="H32" s="119" t="str">
        <f>IF(A32=0," ",IF(ISBLANK('Первичные данные 2 кл.'!C32)=TRUE," ",SUM('Первичные данные 2 кл.'!I32:J32)))</f>
        <v xml:space="preserve"> </v>
      </c>
      <c r="I32" s="119" t="str">
        <f>IF(A32=0," ",IF(ISBLANK('Первичные данные 2 кл.'!C32)=TRUE," ",'Первичные данные 2 кл.'!K32))</f>
        <v xml:space="preserve"> </v>
      </c>
      <c r="J32" s="122" t="str">
        <f>IF(A32=0," ",IF(ISBLANK('Первичные данные 2 кл.'!C32)=TRUE," ",H32+I32))</f>
        <v xml:space="preserve"> </v>
      </c>
      <c r="K32" s="118" t="str">
        <f>IF(A32=0," ",IF(ISBLANK('Первичные данные 2 кл.'!C32)=TRUE," ",SUM('Первичные данные 2 кл.'!L32:M32)))</f>
        <v xml:space="preserve"> </v>
      </c>
      <c r="L32" s="119" t="str">
        <f>IF(A32=0," ",IF(ISBLANK('Первичные данные 2 кл.'!C32)=TRUE," ",'Первичные данные 2 кл.'!N32))</f>
        <v xml:space="preserve"> </v>
      </c>
      <c r="M32" s="42" t="str">
        <f>IF(A32=0," ",IF(ISBLANK('Первичные данные 2 кл.'!C32)=TRUE," ",K32+L32))</f>
        <v xml:space="preserve"> </v>
      </c>
      <c r="N32" s="119" t="str">
        <f>IF(A32=0," ",IF(ISBLANK('Первичные данные 2 кл.'!C32)=TRUE," ",SUM('Первичные данные 2 кл.'!O32:P32)))</f>
        <v xml:space="preserve"> </v>
      </c>
      <c r="O32" s="119" t="str">
        <f>IF(A32=0," ",IF(ISBLANK('Первичные данные 2 кл.'!C32)=TRUE," ",'Первичные данные 2 кл.'!Q32))</f>
        <v xml:space="preserve"> </v>
      </c>
      <c r="P32" s="42" t="str">
        <f>IF(A32=0," ",IF(ISBLANK('Первичные данные 2 кл.'!C32)=TRUE," ",N32+O32))</f>
        <v xml:space="preserve"> </v>
      </c>
      <c r="Q32" s="119" t="str">
        <f>IF(A32=0," ",IF(ISBLANK('Первичные данные 2 кл.'!C32)=TRUE," ",SUM('Первичные данные 2 кл.'!R32:S32)))</f>
        <v xml:space="preserve"> </v>
      </c>
      <c r="R32" s="119" t="str">
        <f>IF(A32=0," ",IF(ISBLANK('Первичные данные 2 кл.'!C32)=TRUE," ",'Первичные данные 2 кл.'!T32))</f>
        <v xml:space="preserve"> </v>
      </c>
      <c r="S32" s="42" t="str">
        <f>IF(A32=0," ",IF(ISBLANK('Первичные данные 2 кл.'!C32)=TRUE," ",Q32+R32))</f>
        <v xml:space="preserve"> </v>
      </c>
      <c r="T32" s="119" t="str">
        <f>IF(A32=0," ",IF(ISBLANK('Первичные данные 2 кл.'!C32)=TRUE," ",SUM('Первичные данные 2 кл.'!U32:V32)))</f>
        <v xml:space="preserve"> </v>
      </c>
      <c r="U32" s="119" t="str">
        <f>IF(A32=0," ",IF(ISBLANK('Первичные данные 2 кл.'!C32)=TRUE," ",'Первичные данные 2 кл.'!W32))</f>
        <v xml:space="preserve"> </v>
      </c>
      <c r="V32" s="42" t="str">
        <f>IF(A32=0," ",IF(ISBLANK('Первичные данные 2 кл.'!C32)=TRUE," ",T32+U32))</f>
        <v xml:space="preserve"> </v>
      </c>
      <c r="W32" s="119" t="str">
        <f>IF(A32=0," ",IF(ISBLANK('Первичные данные 2 кл.'!C32)=TRUE," ",SUM('Первичные данные 2 кл.'!X32:Y32)))</f>
        <v xml:space="preserve"> </v>
      </c>
      <c r="X32" s="119" t="str">
        <f>IF(A32=0," ",IF(ISBLANK('Первичные данные 2 кл.'!C32)=TRUE," ",'Первичные данные 2 кл.'!Z32))</f>
        <v xml:space="preserve"> </v>
      </c>
      <c r="Y32" s="42" t="str">
        <f>IF(A32=0," ",IF(ISBLANK('Первичные данные 2 кл.'!C32)=TRUE," ",W32+X32))</f>
        <v xml:space="preserve"> </v>
      </c>
      <c r="Z32" s="119" t="str">
        <f>IF(A32=0," ",IF(ISBLANK('Первичные данные 2 кл.'!C32)=TRUE," ",SUM('Первичные данные 2 кл.'!AA32:AB32)))</f>
        <v xml:space="preserve"> </v>
      </c>
      <c r="AA32" s="119" t="str">
        <f>IF(A32=0," ",IF(ISBLANK('Первичные данные 2 кл.'!C32)=TRUE," ",'Первичные данные 2 кл.'!AC32))</f>
        <v xml:space="preserve"> </v>
      </c>
      <c r="AB32" s="42" t="str">
        <f>IF(A32=0," ",IF(ISBLANK('Первичные данные 2 кл.'!C32)=TRUE," ",Z32+AA32))</f>
        <v xml:space="preserve"> </v>
      </c>
      <c r="AC32" s="119" t="str">
        <f>IF(A32=0," ",IF(ISBLANK('Первичные данные 2 кл.'!C32)=TRUE," ",SUM('Первичные данные 2 кл.'!AD32:AE32)))</f>
        <v xml:space="preserve"> </v>
      </c>
      <c r="AD32" s="119" t="str">
        <f>IF(A32=0," ",IF(ISBLANK('Первичные данные 2 кл.'!C32)=TRUE," ",'Первичные данные 2 кл.'!AF32))</f>
        <v xml:space="preserve"> </v>
      </c>
      <c r="AE32" s="122" t="str">
        <f>IF(A32=0," ",IF(ISBLANK('Первичные данные 2 кл.'!C32)=TRUE," ",AC32+AD32))</f>
        <v xml:space="preserve"> </v>
      </c>
      <c r="AF32" s="121" t="str">
        <f>IF(A32=0," ",IF(ISBLANK('Первичные данные 2 кл.'!C32)=TRUE," ",SUM('Первичные данные 2 кл.'!AG32:AH32)))</f>
        <v xml:space="preserve"> </v>
      </c>
      <c r="AG32" s="119" t="str">
        <f>IF(A32=0," ",IF(ISBLANK('Первичные данные 2 кл.'!C32)=TRUE," ",'Первичные данные 2 кл.'!AI32))</f>
        <v xml:space="preserve"> </v>
      </c>
      <c r="AH32" s="42" t="str">
        <f>IF(A32=0," ",IF(ISBLANK('Первичные данные 2 кл.'!C32)=TRUE," ",AF32+AG32))</f>
        <v xml:space="preserve"> </v>
      </c>
      <c r="AI32" s="119" t="str">
        <f>IF(A32=0," ",IF(ISBLANK('Первичные данные 2 кл.'!C32)=TRUE," ",SUM('Первичные данные 2 кл.'!AJ32:AK32)))</f>
        <v xml:space="preserve"> </v>
      </c>
      <c r="AJ32" s="119" t="str">
        <f>IF(A32=0," ",IF(ISBLANK('Первичные данные 2 кл.'!C32)=TRUE," ",'Первичные данные 2 кл.'!AL32))</f>
        <v xml:space="preserve"> </v>
      </c>
      <c r="AK32" s="42" t="str">
        <f>IF(A32=0," ",IF(ISBLANK('Первичные данные 2 кл.'!C32)=TRUE," ",AI32+AJ32))</f>
        <v xml:space="preserve"> </v>
      </c>
      <c r="AL32" s="119" t="str">
        <f>IF(A32=0," ",IF(ISBLANK('Первичные данные 2 кл.'!C32)=TRUE," ",SUM('Первичные данные 2 кл.'!AM32:AN32)))</f>
        <v xml:space="preserve"> </v>
      </c>
      <c r="AM32" s="119" t="str">
        <f>IF(A32=0," ",IF(ISBLANK('Первичные данные 2 кл.'!C32)=TRUE," ",'Первичные данные 2 кл.'!AO32))</f>
        <v xml:space="preserve"> </v>
      </c>
      <c r="AN32" s="122" t="str">
        <f>IF(A32=0," ",IF(ISBLANK('Первичные данные 2 кл.'!C32)=TRUE," ",AL32+AM32))</f>
        <v xml:space="preserve"> </v>
      </c>
    </row>
    <row r="33" spans="1:40" ht="11.25" customHeight="1" x14ac:dyDescent="0.25">
      <c r="A33" s="148">
        <f>'Первичные данные 2 кл.'!B33</f>
        <v>0</v>
      </c>
      <c r="B33" s="118" t="str">
        <f>IF(A33=0," ",IF(ISBLANK('Первичные данные 2 кл.'!C33)=TRUE," ",SUM('Первичные данные 2 кл.'!C33:D33)))</f>
        <v xml:space="preserve"> </v>
      </c>
      <c r="C33" s="119" t="str">
        <f>IF(A33=0," ",IF(ISBLANK('Первичные данные 2 кл.'!C33)=TRUE," ",'Первичные данные 2 кл.'!E33))</f>
        <v xml:space="preserve"> </v>
      </c>
      <c r="D33" s="42" t="str">
        <f>IF(A33=0," ",IF(ISBLANK('Первичные данные 2 кл.'!C33)=TRUE," ",B33+C33))</f>
        <v xml:space="preserve"> </v>
      </c>
      <c r="E33" s="119" t="str">
        <f>IF(A33=0," ",IF(ISBLANK('Первичные данные 2 кл.'!C33)=TRUE," ",SUM('Первичные данные 2 кл.'!F33:G33)))</f>
        <v xml:space="preserve"> </v>
      </c>
      <c r="F33" s="119" t="str">
        <f>IF(A33=0," ",IF(ISBLANK('Первичные данные 2 кл.'!C33)=TRUE," ",'Первичные данные 2 кл.'!H33))</f>
        <v xml:space="preserve"> </v>
      </c>
      <c r="G33" s="42" t="str">
        <f>IF(A33=0," ",IF(ISBLANK('Первичные данные 2 кл.'!C33)=TRUE," ",E33+F33))</f>
        <v xml:space="preserve"> </v>
      </c>
      <c r="H33" s="119" t="str">
        <f>IF(A33=0," ",IF(ISBLANK('Первичные данные 2 кл.'!C33)=TRUE," ",SUM('Первичные данные 2 кл.'!I33:J33)))</f>
        <v xml:space="preserve"> </v>
      </c>
      <c r="I33" s="119" t="str">
        <f>IF(A33=0," ",IF(ISBLANK('Первичные данные 2 кл.'!C33)=TRUE," ",'Первичные данные 2 кл.'!K33))</f>
        <v xml:space="preserve"> </v>
      </c>
      <c r="J33" s="122" t="str">
        <f>IF(A33=0," ",IF(ISBLANK('Первичные данные 2 кл.'!C33)=TRUE," ",H33+I33))</f>
        <v xml:space="preserve"> </v>
      </c>
      <c r="K33" s="118" t="str">
        <f>IF(A33=0," ",IF(ISBLANK('Первичные данные 2 кл.'!C33)=TRUE," ",SUM('Первичные данные 2 кл.'!L33:M33)))</f>
        <v xml:space="preserve"> </v>
      </c>
      <c r="L33" s="119" t="str">
        <f>IF(A33=0," ",IF(ISBLANK('Первичные данные 2 кл.'!C33)=TRUE," ",'Первичные данные 2 кл.'!N33))</f>
        <v xml:space="preserve"> </v>
      </c>
      <c r="M33" s="42" t="str">
        <f>IF(A33=0," ",IF(ISBLANK('Первичные данные 2 кл.'!C33)=TRUE," ",K33+L33))</f>
        <v xml:space="preserve"> </v>
      </c>
      <c r="N33" s="119" t="str">
        <f>IF(A33=0," ",IF(ISBLANK('Первичные данные 2 кл.'!C33)=TRUE," ",SUM('Первичные данные 2 кл.'!O33:P33)))</f>
        <v xml:space="preserve"> </v>
      </c>
      <c r="O33" s="119" t="str">
        <f>IF(A33=0," ",IF(ISBLANK('Первичные данные 2 кл.'!C33)=TRUE," ",'Первичные данные 2 кл.'!Q33))</f>
        <v xml:space="preserve"> </v>
      </c>
      <c r="P33" s="42" t="str">
        <f>IF(A33=0," ",IF(ISBLANK('Первичные данные 2 кл.'!C33)=TRUE," ",N33+O33))</f>
        <v xml:space="preserve"> </v>
      </c>
      <c r="Q33" s="119" t="str">
        <f>IF(A33=0," ",IF(ISBLANK('Первичные данные 2 кл.'!C33)=TRUE," ",SUM('Первичные данные 2 кл.'!R33:S33)))</f>
        <v xml:space="preserve"> </v>
      </c>
      <c r="R33" s="119" t="str">
        <f>IF(A33=0," ",IF(ISBLANK('Первичные данные 2 кл.'!C33)=TRUE," ",'Первичные данные 2 кл.'!T33))</f>
        <v xml:space="preserve"> </v>
      </c>
      <c r="S33" s="42" t="str">
        <f>IF(A33=0," ",IF(ISBLANK('Первичные данные 2 кл.'!C33)=TRUE," ",Q33+R33))</f>
        <v xml:space="preserve"> </v>
      </c>
      <c r="T33" s="119" t="str">
        <f>IF(A33=0," ",IF(ISBLANK('Первичные данные 2 кл.'!C33)=TRUE," ",SUM('Первичные данные 2 кл.'!U33:V33)))</f>
        <v xml:space="preserve"> </v>
      </c>
      <c r="U33" s="119" t="str">
        <f>IF(A33=0," ",IF(ISBLANK('Первичные данные 2 кл.'!C33)=TRUE," ",'Первичные данные 2 кл.'!W33))</f>
        <v xml:space="preserve"> </v>
      </c>
      <c r="V33" s="42" t="str">
        <f>IF(A33=0," ",IF(ISBLANK('Первичные данные 2 кл.'!C33)=TRUE," ",T33+U33))</f>
        <v xml:space="preserve"> </v>
      </c>
      <c r="W33" s="119" t="str">
        <f>IF(A33=0," ",IF(ISBLANK('Первичные данные 2 кл.'!C33)=TRUE," ",SUM('Первичные данные 2 кл.'!X33:Y33)))</f>
        <v xml:space="preserve"> </v>
      </c>
      <c r="X33" s="119" t="str">
        <f>IF(A33=0," ",IF(ISBLANK('Первичные данные 2 кл.'!C33)=TRUE," ",'Первичные данные 2 кл.'!Z33))</f>
        <v xml:space="preserve"> </v>
      </c>
      <c r="Y33" s="42" t="str">
        <f>IF(A33=0," ",IF(ISBLANK('Первичные данные 2 кл.'!C33)=TRUE," ",W33+X33))</f>
        <v xml:space="preserve"> </v>
      </c>
      <c r="Z33" s="119" t="str">
        <f>IF(A33=0," ",IF(ISBLANK('Первичные данные 2 кл.'!C33)=TRUE," ",SUM('Первичные данные 2 кл.'!AA33:AB33)))</f>
        <v xml:space="preserve"> </v>
      </c>
      <c r="AA33" s="119" t="str">
        <f>IF(A33=0," ",IF(ISBLANK('Первичные данные 2 кл.'!C33)=TRUE," ",'Первичные данные 2 кл.'!AC33))</f>
        <v xml:space="preserve"> </v>
      </c>
      <c r="AB33" s="42" t="str">
        <f>IF(A33=0," ",IF(ISBLANK('Первичные данные 2 кл.'!C33)=TRUE," ",Z33+AA33))</f>
        <v xml:space="preserve"> </v>
      </c>
      <c r="AC33" s="119" t="str">
        <f>IF(A33=0," ",IF(ISBLANK('Первичные данные 2 кл.'!C33)=TRUE," ",SUM('Первичные данные 2 кл.'!AD33:AE33)))</f>
        <v xml:space="preserve"> </v>
      </c>
      <c r="AD33" s="119" t="str">
        <f>IF(A33=0," ",IF(ISBLANK('Первичные данные 2 кл.'!C33)=TRUE," ",'Первичные данные 2 кл.'!AF33))</f>
        <v xml:space="preserve"> </v>
      </c>
      <c r="AE33" s="122" t="str">
        <f>IF(A33=0," ",IF(ISBLANK('Первичные данные 2 кл.'!C33)=TRUE," ",AC33+AD33))</f>
        <v xml:space="preserve"> </v>
      </c>
      <c r="AF33" s="121" t="str">
        <f>IF(A33=0," ",IF(ISBLANK('Первичные данные 2 кл.'!C33)=TRUE," ",SUM('Первичные данные 2 кл.'!AG33:AH33)))</f>
        <v xml:space="preserve"> </v>
      </c>
      <c r="AG33" s="119" t="str">
        <f>IF(A33=0," ",IF(ISBLANK('Первичные данные 2 кл.'!C33)=TRUE," ",'Первичные данные 2 кл.'!AI33))</f>
        <v xml:space="preserve"> </v>
      </c>
      <c r="AH33" s="42" t="str">
        <f>IF(A33=0," ",IF(ISBLANK('Первичные данные 2 кл.'!C33)=TRUE," ",AF33+AG33))</f>
        <v xml:space="preserve"> </v>
      </c>
      <c r="AI33" s="119" t="str">
        <f>IF(A33=0," ",IF(ISBLANK('Первичные данные 2 кл.'!C33)=TRUE," ",SUM('Первичные данные 2 кл.'!AJ33:AK33)))</f>
        <v xml:space="preserve"> </v>
      </c>
      <c r="AJ33" s="119" t="str">
        <f>IF(A33=0," ",IF(ISBLANK('Первичные данные 2 кл.'!C33)=TRUE," ",'Первичные данные 2 кл.'!AL33))</f>
        <v xml:space="preserve"> </v>
      </c>
      <c r="AK33" s="42" t="str">
        <f>IF(A33=0," ",IF(ISBLANK('Первичные данные 2 кл.'!C33)=TRUE," ",AI33+AJ33))</f>
        <v xml:space="preserve"> </v>
      </c>
      <c r="AL33" s="119" t="str">
        <f>IF(A33=0," ",IF(ISBLANK('Первичные данные 2 кл.'!C33)=TRUE," ",SUM('Первичные данные 2 кл.'!AM33:AN33)))</f>
        <v xml:space="preserve"> </v>
      </c>
      <c r="AM33" s="119" t="str">
        <f>IF(A33=0," ",IF(ISBLANK('Первичные данные 2 кл.'!C33)=TRUE," ",'Первичные данные 2 кл.'!AO33))</f>
        <v xml:space="preserve"> </v>
      </c>
      <c r="AN33" s="122" t="str">
        <f>IF(A33=0," ",IF(ISBLANK('Первичные данные 2 кл.'!C33)=TRUE," ",AL33+AM33))</f>
        <v xml:space="preserve"> </v>
      </c>
    </row>
    <row r="34" spans="1:40" ht="11.25" customHeight="1" x14ac:dyDescent="0.25">
      <c r="A34" s="148">
        <f>'Первичные данные 2 кл.'!B34</f>
        <v>0</v>
      </c>
      <c r="B34" s="118" t="str">
        <f>IF(A34=0," ",IF(ISBLANK('Первичные данные 2 кл.'!C34)=TRUE," ",SUM('Первичные данные 2 кл.'!C34:D34)))</f>
        <v xml:space="preserve"> </v>
      </c>
      <c r="C34" s="119" t="str">
        <f>IF(A34=0," ",IF(ISBLANK('Первичные данные 2 кл.'!C34)=TRUE," ",'Первичные данные 2 кл.'!E34))</f>
        <v xml:space="preserve"> </v>
      </c>
      <c r="D34" s="42" t="str">
        <f>IF(A34=0," ",IF(ISBLANK('Первичные данные 2 кл.'!C34)=TRUE," ",B34+C34))</f>
        <v xml:space="preserve"> </v>
      </c>
      <c r="E34" s="119" t="str">
        <f>IF(A34=0," ",IF(ISBLANK('Первичные данные 2 кл.'!C34)=TRUE," ",SUM('Первичные данные 2 кл.'!F34:G34)))</f>
        <v xml:space="preserve"> </v>
      </c>
      <c r="F34" s="119" t="str">
        <f>IF(A34=0," ",IF(ISBLANK('Первичные данные 2 кл.'!C34)=TRUE," ",'Первичные данные 2 кл.'!H34))</f>
        <v xml:space="preserve"> </v>
      </c>
      <c r="G34" s="42" t="str">
        <f>IF(A34=0," ",IF(ISBLANK('Первичные данные 2 кл.'!C34)=TRUE," ",E34+F34))</f>
        <v xml:space="preserve"> </v>
      </c>
      <c r="H34" s="119" t="str">
        <f>IF(A34=0," ",IF(ISBLANK('Первичные данные 2 кл.'!C34)=TRUE," ",SUM('Первичные данные 2 кл.'!I34:J34)))</f>
        <v xml:space="preserve"> </v>
      </c>
      <c r="I34" s="119" t="str">
        <f>IF(A34=0," ",IF(ISBLANK('Первичные данные 2 кл.'!C34)=TRUE," ",'Первичные данные 2 кл.'!K34))</f>
        <v xml:space="preserve"> </v>
      </c>
      <c r="J34" s="122" t="str">
        <f>IF(A34=0," ",IF(ISBLANK('Первичные данные 2 кл.'!C34)=TRUE," ",H34+I34))</f>
        <v xml:space="preserve"> </v>
      </c>
      <c r="K34" s="118" t="str">
        <f>IF(A34=0," ",IF(ISBLANK('Первичные данные 2 кл.'!C34)=TRUE," ",SUM('Первичные данные 2 кл.'!L34:M34)))</f>
        <v xml:space="preserve"> </v>
      </c>
      <c r="L34" s="119" t="str">
        <f>IF(A34=0," ",IF(ISBLANK('Первичные данные 2 кл.'!C34)=TRUE," ",'Первичные данные 2 кл.'!N34))</f>
        <v xml:space="preserve"> </v>
      </c>
      <c r="M34" s="42" t="str">
        <f>IF(A34=0," ",IF(ISBLANK('Первичные данные 2 кл.'!C34)=TRUE," ",K34+L34))</f>
        <v xml:space="preserve"> </v>
      </c>
      <c r="N34" s="119" t="str">
        <f>IF(A34=0," ",IF(ISBLANK('Первичные данные 2 кл.'!C34)=TRUE," ",SUM('Первичные данные 2 кл.'!O34:P34)))</f>
        <v xml:space="preserve"> </v>
      </c>
      <c r="O34" s="119" t="str">
        <f>IF(A34=0," ",IF(ISBLANK('Первичные данные 2 кл.'!C34)=TRUE," ",'Первичные данные 2 кл.'!Q34))</f>
        <v xml:space="preserve"> </v>
      </c>
      <c r="P34" s="42" t="str">
        <f>IF(A34=0," ",IF(ISBLANK('Первичные данные 2 кл.'!C34)=TRUE," ",N34+O34))</f>
        <v xml:space="preserve"> </v>
      </c>
      <c r="Q34" s="119" t="str">
        <f>IF(A34=0," ",IF(ISBLANK('Первичные данные 2 кл.'!C34)=TRUE," ",SUM('Первичные данные 2 кл.'!R34:S34)))</f>
        <v xml:space="preserve"> </v>
      </c>
      <c r="R34" s="119" t="str">
        <f>IF(A34=0," ",IF(ISBLANK('Первичные данные 2 кл.'!C34)=TRUE," ",'Первичные данные 2 кл.'!T34))</f>
        <v xml:space="preserve"> </v>
      </c>
      <c r="S34" s="42" t="str">
        <f>IF(A34=0," ",IF(ISBLANK('Первичные данные 2 кл.'!C34)=TRUE," ",Q34+R34))</f>
        <v xml:space="preserve"> </v>
      </c>
      <c r="T34" s="119" t="str">
        <f>IF(A34=0," ",IF(ISBLANK('Первичные данные 2 кл.'!C34)=TRUE," ",SUM('Первичные данные 2 кл.'!U34:V34)))</f>
        <v xml:space="preserve"> </v>
      </c>
      <c r="U34" s="119" t="str">
        <f>IF(A34=0," ",IF(ISBLANK('Первичные данные 2 кл.'!C34)=TRUE," ",'Первичные данные 2 кл.'!W34))</f>
        <v xml:space="preserve"> </v>
      </c>
      <c r="V34" s="42" t="str">
        <f>IF(A34=0," ",IF(ISBLANK('Первичные данные 2 кл.'!C34)=TRUE," ",T34+U34))</f>
        <v xml:space="preserve"> </v>
      </c>
      <c r="W34" s="119" t="str">
        <f>IF(A34=0," ",IF(ISBLANK('Первичные данные 2 кл.'!C34)=TRUE," ",SUM('Первичные данные 2 кл.'!X34:Y34)))</f>
        <v xml:space="preserve"> </v>
      </c>
      <c r="X34" s="119" t="str">
        <f>IF(A34=0," ",IF(ISBLANK('Первичные данные 2 кл.'!C34)=TRUE," ",'Первичные данные 2 кл.'!Z34))</f>
        <v xml:space="preserve"> </v>
      </c>
      <c r="Y34" s="42" t="str">
        <f>IF(A34=0," ",IF(ISBLANK('Первичные данные 2 кл.'!C34)=TRUE," ",W34+X34))</f>
        <v xml:space="preserve"> </v>
      </c>
      <c r="Z34" s="119" t="str">
        <f>IF(A34=0," ",IF(ISBLANK('Первичные данные 2 кл.'!C34)=TRUE," ",SUM('Первичные данные 2 кл.'!AA34:AB34)))</f>
        <v xml:space="preserve"> </v>
      </c>
      <c r="AA34" s="119" t="str">
        <f>IF(A34=0," ",IF(ISBLANK('Первичные данные 2 кл.'!C34)=TRUE," ",'Первичные данные 2 кл.'!AC34))</f>
        <v xml:space="preserve"> </v>
      </c>
      <c r="AB34" s="42" t="str">
        <f>IF(A34=0," ",IF(ISBLANK('Первичные данные 2 кл.'!C34)=TRUE," ",Z34+AA34))</f>
        <v xml:space="preserve"> </v>
      </c>
      <c r="AC34" s="119" t="str">
        <f>IF(A34=0," ",IF(ISBLANK('Первичные данные 2 кл.'!C34)=TRUE," ",SUM('Первичные данные 2 кл.'!AD34:AE34)))</f>
        <v xml:space="preserve"> </v>
      </c>
      <c r="AD34" s="119" t="str">
        <f>IF(A34=0," ",IF(ISBLANK('Первичные данные 2 кл.'!C34)=TRUE," ",'Первичные данные 2 кл.'!AF34))</f>
        <v xml:space="preserve"> </v>
      </c>
      <c r="AE34" s="122" t="str">
        <f>IF(A34=0," ",IF(ISBLANK('Первичные данные 2 кл.'!C34)=TRUE," ",AC34+AD34))</f>
        <v xml:space="preserve"> </v>
      </c>
      <c r="AF34" s="121" t="str">
        <f>IF(A34=0," ",IF(ISBLANK('Первичные данные 2 кл.'!C34)=TRUE," ",SUM('Первичные данные 2 кл.'!AG34:AH34)))</f>
        <v xml:space="preserve"> </v>
      </c>
      <c r="AG34" s="119" t="str">
        <f>IF(A34=0," ",IF(ISBLANK('Первичные данные 2 кл.'!C34)=TRUE," ",'Первичные данные 2 кл.'!AI34))</f>
        <v xml:space="preserve"> </v>
      </c>
      <c r="AH34" s="42" t="str">
        <f>IF(A34=0," ",IF(ISBLANK('Первичные данные 2 кл.'!C34)=TRUE," ",AF34+AG34))</f>
        <v xml:space="preserve"> </v>
      </c>
      <c r="AI34" s="119" t="str">
        <f>IF(A34=0," ",IF(ISBLANK('Первичные данные 2 кл.'!C34)=TRUE," ",SUM('Первичные данные 2 кл.'!AJ34:AK34)))</f>
        <v xml:space="preserve"> </v>
      </c>
      <c r="AJ34" s="119" t="str">
        <f>IF(A34=0," ",IF(ISBLANK('Первичные данные 2 кл.'!C34)=TRUE," ",'Первичные данные 2 кл.'!AL34))</f>
        <v xml:space="preserve"> </v>
      </c>
      <c r="AK34" s="42" t="str">
        <f>IF(A34=0," ",IF(ISBLANK('Первичные данные 2 кл.'!C34)=TRUE," ",AI34+AJ34))</f>
        <v xml:space="preserve"> </v>
      </c>
      <c r="AL34" s="119" t="str">
        <f>IF(A34=0," ",IF(ISBLANK('Первичные данные 2 кл.'!C34)=TRUE," ",SUM('Первичные данные 2 кл.'!AM34:AN34)))</f>
        <v xml:space="preserve"> </v>
      </c>
      <c r="AM34" s="119" t="str">
        <f>IF(A34=0," ",IF(ISBLANK('Первичные данные 2 кл.'!C34)=TRUE," ",'Первичные данные 2 кл.'!AO34))</f>
        <v xml:space="preserve"> </v>
      </c>
      <c r="AN34" s="122" t="str">
        <f>IF(A34=0," ",IF(ISBLANK('Первичные данные 2 кл.'!C34)=TRUE," ",AL34+AM34))</f>
        <v xml:space="preserve"> </v>
      </c>
    </row>
    <row r="35" spans="1:40" ht="11.25" customHeight="1" x14ac:dyDescent="0.25">
      <c r="A35" s="148">
        <f>'Первичные данные 2 кл.'!B35</f>
        <v>0</v>
      </c>
      <c r="B35" s="118" t="str">
        <f>IF(A35=0," ",IF(ISBLANK('Первичные данные 2 кл.'!C35)=TRUE," ",SUM('Первичные данные 2 кл.'!C35:D35)))</f>
        <v xml:space="preserve"> </v>
      </c>
      <c r="C35" s="119" t="str">
        <f>IF(A35=0," ",IF(ISBLANK('Первичные данные 2 кл.'!C35)=TRUE," ",'Первичные данные 2 кл.'!E35))</f>
        <v xml:space="preserve"> </v>
      </c>
      <c r="D35" s="42" t="str">
        <f>IF(A35=0," ",IF(ISBLANK('Первичные данные 2 кл.'!C35)=TRUE," ",B35+C35))</f>
        <v xml:space="preserve"> </v>
      </c>
      <c r="E35" s="119" t="str">
        <f>IF(A35=0," ",IF(ISBLANK('Первичные данные 2 кл.'!C35)=TRUE," ",SUM('Первичные данные 2 кл.'!F35:G35)))</f>
        <v xml:space="preserve"> </v>
      </c>
      <c r="F35" s="119" t="str">
        <f>IF(A35=0," ",IF(ISBLANK('Первичные данные 2 кл.'!C35)=TRUE," ",'Первичные данные 2 кл.'!H35))</f>
        <v xml:space="preserve"> </v>
      </c>
      <c r="G35" s="42" t="str">
        <f>IF(A35=0," ",IF(ISBLANK('Первичные данные 2 кл.'!C35)=TRUE," ",E35+F35))</f>
        <v xml:space="preserve"> </v>
      </c>
      <c r="H35" s="119" t="str">
        <f>IF(A35=0," ",IF(ISBLANK('Первичные данные 2 кл.'!C35)=TRUE," ",SUM('Первичные данные 2 кл.'!I35:J35)))</f>
        <v xml:space="preserve"> </v>
      </c>
      <c r="I35" s="119" t="str">
        <f>IF(A35=0," ",IF(ISBLANK('Первичные данные 2 кл.'!C35)=TRUE," ",'Первичные данные 2 кл.'!K35))</f>
        <v xml:space="preserve"> </v>
      </c>
      <c r="J35" s="122" t="str">
        <f>IF(A35=0," ",IF(ISBLANK('Первичные данные 2 кл.'!C35)=TRUE," ",H35+I35))</f>
        <v xml:space="preserve"> </v>
      </c>
      <c r="K35" s="118" t="str">
        <f>IF(A35=0," ",IF(ISBLANK('Первичные данные 2 кл.'!C35)=TRUE," ",SUM('Первичные данные 2 кл.'!L35:M35)))</f>
        <v xml:space="preserve"> </v>
      </c>
      <c r="L35" s="119" t="str">
        <f>IF(A35=0," ",IF(ISBLANK('Первичные данные 2 кл.'!C35)=TRUE," ",'Первичные данные 2 кл.'!N35))</f>
        <v xml:space="preserve"> </v>
      </c>
      <c r="M35" s="42" t="str">
        <f>IF(A35=0," ",IF(ISBLANK('Первичные данные 2 кл.'!C35)=TRUE," ",K35+L35))</f>
        <v xml:space="preserve"> </v>
      </c>
      <c r="N35" s="119" t="str">
        <f>IF(A35=0," ",IF(ISBLANK('Первичные данные 2 кл.'!C35)=TRUE," ",SUM('Первичные данные 2 кл.'!O35:P35)))</f>
        <v xml:space="preserve"> </v>
      </c>
      <c r="O35" s="119" t="str">
        <f>IF(A35=0," ",IF(ISBLANK('Первичные данные 2 кл.'!C35)=TRUE," ",'Первичные данные 2 кл.'!Q35))</f>
        <v xml:space="preserve"> </v>
      </c>
      <c r="P35" s="42" t="str">
        <f>IF(A35=0," ",IF(ISBLANK('Первичные данные 2 кл.'!C35)=TRUE," ",N35+O35))</f>
        <v xml:space="preserve"> </v>
      </c>
      <c r="Q35" s="119" t="str">
        <f>IF(A35=0," ",IF(ISBLANK('Первичные данные 2 кл.'!C35)=TRUE," ",SUM('Первичные данные 2 кл.'!R35:S35)))</f>
        <v xml:space="preserve"> </v>
      </c>
      <c r="R35" s="119" t="str">
        <f>IF(A35=0," ",IF(ISBLANK('Первичные данные 2 кл.'!C35)=TRUE," ",'Первичные данные 2 кл.'!T35))</f>
        <v xml:space="preserve"> </v>
      </c>
      <c r="S35" s="42" t="str">
        <f>IF(A35=0," ",IF(ISBLANK('Первичные данные 2 кл.'!C35)=TRUE," ",Q35+R35))</f>
        <v xml:space="preserve"> </v>
      </c>
      <c r="T35" s="119" t="str">
        <f>IF(A35=0," ",IF(ISBLANK('Первичные данные 2 кл.'!C35)=TRUE," ",SUM('Первичные данные 2 кл.'!U35:V35)))</f>
        <v xml:space="preserve"> </v>
      </c>
      <c r="U35" s="119" t="str">
        <f>IF(A35=0," ",IF(ISBLANK('Первичные данные 2 кл.'!C35)=TRUE," ",'Первичные данные 2 кл.'!W35))</f>
        <v xml:space="preserve"> </v>
      </c>
      <c r="V35" s="42" t="str">
        <f>IF(A35=0," ",IF(ISBLANK('Первичные данные 2 кл.'!C35)=TRUE," ",T35+U35))</f>
        <v xml:space="preserve"> </v>
      </c>
      <c r="W35" s="119" t="str">
        <f>IF(A35=0," ",IF(ISBLANK('Первичные данные 2 кл.'!C35)=TRUE," ",SUM('Первичные данные 2 кл.'!X35:Y35)))</f>
        <v xml:space="preserve"> </v>
      </c>
      <c r="X35" s="119" t="str">
        <f>IF(A35=0," ",IF(ISBLANK('Первичные данные 2 кл.'!C35)=TRUE," ",'Первичные данные 2 кл.'!Z35))</f>
        <v xml:space="preserve"> </v>
      </c>
      <c r="Y35" s="42" t="str">
        <f>IF(A35=0," ",IF(ISBLANK('Первичные данные 2 кл.'!C35)=TRUE," ",W35+X35))</f>
        <v xml:space="preserve"> </v>
      </c>
      <c r="Z35" s="119" t="str">
        <f>IF(A35=0," ",IF(ISBLANK('Первичные данные 2 кл.'!C35)=TRUE," ",SUM('Первичные данные 2 кл.'!AA35:AB35)))</f>
        <v xml:space="preserve"> </v>
      </c>
      <c r="AA35" s="119" t="str">
        <f>IF(A35=0," ",IF(ISBLANK('Первичные данные 2 кл.'!C35)=TRUE," ",'Первичные данные 2 кл.'!AC35))</f>
        <v xml:space="preserve"> </v>
      </c>
      <c r="AB35" s="42" t="str">
        <f>IF(A35=0," ",IF(ISBLANK('Первичные данные 2 кл.'!C35)=TRUE," ",Z35+AA35))</f>
        <v xml:space="preserve"> </v>
      </c>
      <c r="AC35" s="119" t="str">
        <f>IF(A35=0," ",IF(ISBLANK('Первичные данные 2 кл.'!C35)=TRUE," ",SUM('Первичные данные 2 кл.'!AD35:AE35)))</f>
        <v xml:space="preserve"> </v>
      </c>
      <c r="AD35" s="119" t="str">
        <f>IF(A35=0," ",IF(ISBLANK('Первичные данные 2 кл.'!C35)=TRUE," ",'Первичные данные 2 кл.'!AF35))</f>
        <v xml:space="preserve"> </v>
      </c>
      <c r="AE35" s="122" t="str">
        <f>IF(A35=0," ",IF(ISBLANK('Первичные данные 2 кл.'!C35)=TRUE," ",AC35+AD35))</f>
        <v xml:space="preserve"> </v>
      </c>
      <c r="AF35" s="121" t="str">
        <f>IF(A35=0," ",IF(ISBLANK('Первичные данные 2 кл.'!C35)=TRUE," ",SUM('Первичные данные 2 кл.'!AG35:AH35)))</f>
        <v xml:space="preserve"> </v>
      </c>
      <c r="AG35" s="119" t="str">
        <f>IF(A35=0," ",IF(ISBLANK('Первичные данные 2 кл.'!C35)=TRUE," ",'Первичные данные 2 кл.'!AI35))</f>
        <v xml:space="preserve"> </v>
      </c>
      <c r="AH35" s="42" t="str">
        <f>IF(A35=0," ",IF(ISBLANK('Первичные данные 2 кл.'!C35)=TRUE," ",AF35+AG35))</f>
        <v xml:space="preserve"> </v>
      </c>
      <c r="AI35" s="119" t="str">
        <f>IF(A35=0," ",IF(ISBLANK('Первичные данные 2 кл.'!C35)=TRUE," ",SUM('Первичные данные 2 кл.'!AJ35:AK35)))</f>
        <v xml:space="preserve"> </v>
      </c>
      <c r="AJ35" s="119" t="str">
        <f>IF(A35=0," ",IF(ISBLANK('Первичные данные 2 кл.'!C35)=TRUE," ",'Первичные данные 2 кл.'!AL35))</f>
        <v xml:space="preserve"> </v>
      </c>
      <c r="AK35" s="42" t="str">
        <f>IF(A35=0," ",IF(ISBLANK('Первичные данные 2 кл.'!C35)=TRUE," ",AI35+AJ35))</f>
        <v xml:space="preserve"> </v>
      </c>
      <c r="AL35" s="119" t="str">
        <f>IF(A35=0," ",IF(ISBLANK('Первичные данные 2 кл.'!C35)=TRUE," ",SUM('Первичные данные 2 кл.'!AM35:AN35)))</f>
        <v xml:space="preserve"> </v>
      </c>
      <c r="AM35" s="119" t="str">
        <f>IF(A35=0," ",IF(ISBLANK('Первичные данные 2 кл.'!C35)=TRUE," ",'Первичные данные 2 кл.'!AO35))</f>
        <v xml:space="preserve"> </v>
      </c>
      <c r="AN35" s="122" t="str">
        <f>IF(A35=0," ",IF(ISBLANK('Первичные данные 2 кл.'!C35)=TRUE," ",AL35+AM35))</f>
        <v xml:space="preserve"> </v>
      </c>
    </row>
    <row r="36" spans="1:40" ht="11.25" customHeight="1" x14ac:dyDescent="0.25">
      <c r="A36" s="148">
        <f>'Первичные данные 2 кл.'!B36</f>
        <v>0</v>
      </c>
      <c r="B36" s="118" t="str">
        <f>IF(A36=0," ",IF(ISBLANK('Первичные данные 2 кл.'!C36)=TRUE," ",SUM('Первичные данные 2 кл.'!C36:D36)))</f>
        <v xml:space="preserve"> </v>
      </c>
      <c r="C36" s="119" t="str">
        <f>IF(A36=0," ",IF(ISBLANK('Первичные данные 2 кл.'!C36)=TRUE," ",'Первичные данные 2 кл.'!E36))</f>
        <v xml:space="preserve"> </v>
      </c>
      <c r="D36" s="42" t="str">
        <f>IF(A36=0," ",IF(ISBLANK('Первичные данные 2 кл.'!C36)=TRUE," ",B36+C36))</f>
        <v xml:space="preserve"> </v>
      </c>
      <c r="E36" s="119" t="str">
        <f>IF(A36=0," ",IF(ISBLANK('Первичные данные 2 кл.'!C36)=TRUE," ",SUM('Первичные данные 2 кл.'!F36:G36)))</f>
        <v xml:space="preserve"> </v>
      </c>
      <c r="F36" s="119" t="str">
        <f>IF(A36=0," ",IF(ISBLANK('Первичные данные 2 кл.'!C36)=TRUE," ",'Первичные данные 2 кл.'!H36))</f>
        <v xml:space="preserve"> </v>
      </c>
      <c r="G36" s="42" t="str">
        <f>IF(A36=0," ",IF(ISBLANK('Первичные данные 2 кл.'!C36)=TRUE," ",E36+F36))</f>
        <v xml:space="preserve"> </v>
      </c>
      <c r="H36" s="119" t="str">
        <f>IF(A36=0," ",IF(ISBLANK('Первичные данные 2 кл.'!C36)=TRUE," ",SUM('Первичные данные 2 кл.'!I36:J36)))</f>
        <v xml:space="preserve"> </v>
      </c>
      <c r="I36" s="119" t="str">
        <f>IF(A36=0," ",IF(ISBLANK('Первичные данные 2 кл.'!C36)=TRUE," ",'Первичные данные 2 кл.'!K36))</f>
        <v xml:space="preserve"> </v>
      </c>
      <c r="J36" s="122" t="str">
        <f>IF(A36=0," ",IF(ISBLANK('Первичные данные 2 кл.'!C36)=TRUE," ",H36+I36))</f>
        <v xml:space="preserve"> </v>
      </c>
      <c r="K36" s="118" t="str">
        <f>IF(A36=0," ",IF(ISBLANK('Первичные данные 2 кл.'!C36)=TRUE," ",SUM('Первичные данные 2 кл.'!L36:M36)))</f>
        <v xml:space="preserve"> </v>
      </c>
      <c r="L36" s="119" t="str">
        <f>IF(A36=0," ",IF(ISBLANK('Первичные данные 2 кл.'!C36)=TRUE," ",'Первичные данные 2 кл.'!N36))</f>
        <v xml:space="preserve"> </v>
      </c>
      <c r="M36" s="42" t="str">
        <f>IF(A36=0," ",IF(ISBLANK('Первичные данные 2 кл.'!C36)=TRUE," ",K36+L36))</f>
        <v xml:space="preserve"> </v>
      </c>
      <c r="N36" s="119" t="str">
        <f>IF(A36=0," ",IF(ISBLANK('Первичные данные 2 кл.'!C36)=TRUE," ",SUM('Первичные данные 2 кл.'!O36:P36)))</f>
        <v xml:space="preserve"> </v>
      </c>
      <c r="O36" s="119" t="str">
        <f>IF(A36=0," ",IF(ISBLANK('Первичные данные 2 кл.'!C36)=TRUE," ",'Первичные данные 2 кл.'!Q36))</f>
        <v xml:space="preserve"> </v>
      </c>
      <c r="P36" s="42" t="str">
        <f>IF(A36=0," ",IF(ISBLANK('Первичные данные 2 кл.'!C36)=TRUE," ",N36+O36))</f>
        <v xml:space="preserve"> </v>
      </c>
      <c r="Q36" s="119" t="str">
        <f>IF(A36=0," ",IF(ISBLANK('Первичные данные 2 кл.'!C36)=TRUE," ",SUM('Первичные данные 2 кл.'!R36:S36)))</f>
        <v xml:space="preserve"> </v>
      </c>
      <c r="R36" s="119" t="str">
        <f>IF(A36=0," ",IF(ISBLANK('Первичные данные 2 кл.'!C36)=TRUE," ",'Первичные данные 2 кл.'!T36))</f>
        <v xml:space="preserve"> </v>
      </c>
      <c r="S36" s="42" t="str">
        <f>IF(A36=0," ",IF(ISBLANK('Первичные данные 2 кл.'!C36)=TRUE," ",Q36+R36))</f>
        <v xml:space="preserve"> </v>
      </c>
      <c r="T36" s="119" t="str">
        <f>IF(A36=0," ",IF(ISBLANK('Первичные данные 2 кл.'!C36)=TRUE," ",SUM('Первичные данные 2 кл.'!U36:V36)))</f>
        <v xml:space="preserve"> </v>
      </c>
      <c r="U36" s="119" t="str">
        <f>IF(A36=0," ",IF(ISBLANK('Первичные данные 2 кл.'!C36)=TRUE," ",'Первичные данные 2 кл.'!W36))</f>
        <v xml:space="preserve"> </v>
      </c>
      <c r="V36" s="42" t="str">
        <f>IF(A36=0," ",IF(ISBLANK('Первичные данные 2 кл.'!C36)=TRUE," ",T36+U36))</f>
        <v xml:space="preserve"> </v>
      </c>
      <c r="W36" s="119" t="str">
        <f>IF(A36=0," ",IF(ISBLANK('Первичные данные 2 кл.'!C36)=TRUE," ",SUM('Первичные данные 2 кл.'!X36:Y36)))</f>
        <v xml:space="preserve"> </v>
      </c>
      <c r="X36" s="119" t="str">
        <f>IF(A36=0," ",IF(ISBLANK('Первичные данные 2 кл.'!C36)=TRUE," ",'Первичные данные 2 кл.'!Z36))</f>
        <v xml:space="preserve"> </v>
      </c>
      <c r="Y36" s="42" t="str">
        <f>IF(A36=0," ",IF(ISBLANK('Первичные данные 2 кл.'!C36)=TRUE," ",W36+X36))</f>
        <v xml:space="preserve"> </v>
      </c>
      <c r="Z36" s="119" t="str">
        <f>IF(A36=0," ",IF(ISBLANK('Первичные данные 2 кл.'!C36)=TRUE," ",SUM('Первичные данные 2 кл.'!AA36:AB36)))</f>
        <v xml:space="preserve"> </v>
      </c>
      <c r="AA36" s="119" t="str">
        <f>IF(A36=0," ",IF(ISBLANK('Первичные данные 2 кл.'!C36)=TRUE," ",'Первичные данные 2 кл.'!AC36))</f>
        <v xml:space="preserve"> </v>
      </c>
      <c r="AB36" s="42" t="str">
        <f>IF(A36=0," ",IF(ISBLANK('Первичные данные 2 кл.'!C36)=TRUE," ",Z36+AA36))</f>
        <v xml:space="preserve"> </v>
      </c>
      <c r="AC36" s="119" t="str">
        <f>IF(A36=0," ",IF(ISBLANK('Первичные данные 2 кл.'!C36)=TRUE," ",SUM('Первичные данные 2 кл.'!AD36:AE36)))</f>
        <v xml:space="preserve"> </v>
      </c>
      <c r="AD36" s="119" t="str">
        <f>IF(A36=0," ",IF(ISBLANK('Первичные данные 2 кл.'!C36)=TRUE," ",'Первичные данные 2 кл.'!AF36))</f>
        <v xml:space="preserve"> </v>
      </c>
      <c r="AE36" s="122" t="str">
        <f>IF(A36=0," ",IF(ISBLANK('Первичные данные 2 кл.'!C36)=TRUE," ",AC36+AD36))</f>
        <v xml:space="preserve"> </v>
      </c>
      <c r="AF36" s="121" t="str">
        <f>IF(A36=0," ",IF(ISBLANK('Первичные данные 2 кл.'!C36)=TRUE," ",SUM('Первичные данные 2 кл.'!AG36:AH36)))</f>
        <v xml:space="preserve"> </v>
      </c>
      <c r="AG36" s="119" t="str">
        <f>IF(A36=0," ",IF(ISBLANK('Первичные данные 2 кл.'!C36)=TRUE," ",'Первичные данные 2 кл.'!AI36))</f>
        <v xml:space="preserve"> </v>
      </c>
      <c r="AH36" s="42" t="str">
        <f>IF(A36=0," ",IF(ISBLANK('Первичные данные 2 кл.'!C36)=TRUE," ",AF36+AG36))</f>
        <v xml:space="preserve"> </v>
      </c>
      <c r="AI36" s="119" t="str">
        <f>IF(A36=0," ",IF(ISBLANK('Первичные данные 2 кл.'!C36)=TRUE," ",SUM('Первичные данные 2 кл.'!AJ36:AK36)))</f>
        <v xml:space="preserve"> </v>
      </c>
      <c r="AJ36" s="119" t="str">
        <f>IF(A36=0," ",IF(ISBLANK('Первичные данные 2 кл.'!C36)=TRUE," ",'Первичные данные 2 кл.'!AL36))</f>
        <v xml:space="preserve"> </v>
      </c>
      <c r="AK36" s="42" t="str">
        <f>IF(A36=0," ",IF(ISBLANK('Первичные данные 2 кл.'!C36)=TRUE," ",AI36+AJ36))</f>
        <v xml:space="preserve"> </v>
      </c>
      <c r="AL36" s="119" t="str">
        <f>IF(A36=0," ",IF(ISBLANK('Первичные данные 2 кл.'!C36)=TRUE," ",SUM('Первичные данные 2 кл.'!AM36:AN36)))</f>
        <v xml:space="preserve"> </v>
      </c>
      <c r="AM36" s="119" t="str">
        <f>IF(A36=0," ",IF(ISBLANK('Первичные данные 2 кл.'!C36)=TRUE," ",'Первичные данные 2 кл.'!AO36))</f>
        <v xml:space="preserve"> </v>
      </c>
      <c r="AN36" s="122" t="str">
        <f>IF(A36=0," ",IF(ISBLANK('Первичные данные 2 кл.'!C36)=TRUE," ",AL36+AM36))</f>
        <v xml:space="preserve"> </v>
      </c>
    </row>
    <row r="37" spans="1:40" ht="11.25" customHeight="1" x14ac:dyDescent="0.25">
      <c r="A37" s="148">
        <f>'Первичные данные 2 кл.'!B37</f>
        <v>0</v>
      </c>
      <c r="B37" s="118" t="str">
        <f>IF(A37=0," ",IF(ISBLANK('Первичные данные 2 кл.'!C37)=TRUE," ",SUM('Первичные данные 2 кл.'!C37:D37)))</f>
        <v xml:space="preserve"> </v>
      </c>
      <c r="C37" s="119" t="str">
        <f>IF(A37=0," ",IF(ISBLANK('Первичные данные 2 кл.'!C37)=TRUE," ",'Первичные данные 2 кл.'!E37))</f>
        <v xml:space="preserve"> </v>
      </c>
      <c r="D37" s="42" t="str">
        <f>IF(A37=0," ",IF(ISBLANK('Первичные данные 2 кл.'!C37)=TRUE," ",B37+C37))</f>
        <v xml:space="preserve"> </v>
      </c>
      <c r="E37" s="119" t="str">
        <f>IF(A37=0," ",IF(ISBLANK('Первичные данные 2 кл.'!C37)=TRUE," ",SUM('Первичные данные 2 кл.'!F37:G37)))</f>
        <v xml:space="preserve"> </v>
      </c>
      <c r="F37" s="119" t="str">
        <f>IF(A37=0," ",IF(ISBLANK('Первичные данные 2 кл.'!C37)=TRUE," ",'Первичные данные 2 кл.'!H37))</f>
        <v xml:space="preserve"> </v>
      </c>
      <c r="G37" s="42" t="str">
        <f>IF(A37=0," ",IF(ISBLANK('Первичные данные 2 кл.'!C37)=TRUE," ",E37+F37))</f>
        <v xml:space="preserve"> </v>
      </c>
      <c r="H37" s="119" t="str">
        <f>IF(A37=0," ",IF(ISBLANK('Первичные данные 2 кл.'!C37)=TRUE," ",SUM('Первичные данные 2 кл.'!I37:J37)))</f>
        <v xml:space="preserve"> </v>
      </c>
      <c r="I37" s="119" t="str">
        <f>IF(A37=0," ",IF(ISBLANK('Первичные данные 2 кл.'!C37)=TRUE," ",'Первичные данные 2 кл.'!K37))</f>
        <v xml:space="preserve"> </v>
      </c>
      <c r="J37" s="122" t="str">
        <f>IF(A37=0," ",IF(ISBLANK('Первичные данные 2 кл.'!C37)=TRUE," ",H37+I37))</f>
        <v xml:space="preserve"> </v>
      </c>
      <c r="K37" s="118" t="str">
        <f>IF(A37=0," ",IF(ISBLANK('Первичные данные 2 кл.'!C37)=TRUE," ",SUM('Первичные данные 2 кл.'!L37:M37)))</f>
        <v xml:space="preserve"> </v>
      </c>
      <c r="L37" s="119" t="str">
        <f>IF(A37=0," ",IF(ISBLANK('Первичные данные 2 кл.'!C37)=TRUE," ",'Первичные данные 2 кл.'!N37))</f>
        <v xml:space="preserve"> </v>
      </c>
      <c r="M37" s="42" t="str">
        <f>IF(A37=0," ",IF(ISBLANK('Первичные данные 2 кл.'!C37)=TRUE," ",K37+L37))</f>
        <v xml:space="preserve"> </v>
      </c>
      <c r="N37" s="119" t="str">
        <f>IF(A37=0," ",IF(ISBLANK('Первичные данные 2 кл.'!C37)=TRUE," ",SUM('Первичные данные 2 кл.'!O37:P37)))</f>
        <v xml:space="preserve"> </v>
      </c>
      <c r="O37" s="119" t="str">
        <f>IF(A37=0," ",IF(ISBLANK('Первичные данные 2 кл.'!C37)=TRUE," ",'Первичные данные 2 кл.'!Q37))</f>
        <v xml:space="preserve"> </v>
      </c>
      <c r="P37" s="42" t="str">
        <f>IF(A37=0," ",IF(ISBLANK('Первичные данные 2 кл.'!C37)=TRUE," ",N37+O37))</f>
        <v xml:space="preserve"> </v>
      </c>
      <c r="Q37" s="119" t="str">
        <f>IF(A37=0," ",IF(ISBLANK('Первичные данные 2 кл.'!C37)=TRUE," ",SUM('Первичные данные 2 кл.'!R37:S37)))</f>
        <v xml:space="preserve"> </v>
      </c>
      <c r="R37" s="119" t="str">
        <f>IF(A37=0," ",IF(ISBLANK('Первичные данные 2 кл.'!C37)=TRUE," ",'Первичные данные 2 кл.'!T37))</f>
        <v xml:space="preserve"> </v>
      </c>
      <c r="S37" s="42" t="str">
        <f>IF(A37=0," ",IF(ISBLANK('Первичные данные 2 кл.'!C37)=TRUE," ",Q37+R37))</f>
        <v xml:space="preserve"> </v>
      </c>
      <c r="T37" s="119" t="str">
        <f>IF(A37=0," ",IF(ISBLANK('Первичные данные 2 кл.'!C37)=TRUE," ",SUM('Первичные данные 2 кл.'!U37:V37)))</f>
        <v xml:space="preserve"> </v>
      </c>
      <c r="U37" s="119" t="str">
        <f>IF(A37=0," ",IF(ISBLANK('Первичные данные 2 кл.'!C37)=TRUE," ",'Первичные данные 2 кл.'!W37))</f>
        <v xml:space="preserve"> </v>
      </c>
      <c r="V37" s="42" t="str">
        <f>IF(A37=0," ",IF(ISBLANK('Первичные данные 2 кл.'!C37)=TRUE," ",T37+U37))</f>
        <v xml:space="preserve"> </v>
      </c>
      <c r="W37" s="119" t="str">
        <f>IF(A37=0," ",IF(ISBLANK('Первичные данные 2 кл.'!C37)=TRUE," ",SUM('Первичные данные 2 кл.'!X37:Y37)))</f>
        <v xml:space="preserve"> </v>
      </c>
      <c r="X37" s="119" t="str">
        <f>IF(A37=0," ",IF(ISBLANK('Первичные данные 2 кл.'!C37)=TRUE," ",'Первичные данные 2 кл.'!Z37))</f>
        <v xml:space="preserve"> </v>
      </c>
      <c r="Y37" s="42" t="str">
        <f>IF(A37=0," ",IF(ISBLANK('Первичные данные 2 кл.'!C37)=TRUE," ",W37+X37))</f>
        <v xml:space="preserve"> </v>
      </c>
      <c r="Z37" s="119" t="str">
        <f>IF(A37=0," ",IF(ISBLANK('Первичные данные 2 кл.'!C37)=TRUE," ",SUM('Первичные данные 2 кл.'!AA37:AB37)))</f>
        <v xml:space="preserve"> </v>
      </c>
      <c r="AA37" s="119" t="str">
        <f>IF(A37=0," ",IF(ISBLANK('Первичные данные 2 кл.'!C37)=TRUE," ",'Первичные данные 2 кл.'!AC37))</f>
        <v xml:space="preserve"> </v>
      </c>
      <c r="AB37" s="42" t="str">
        <f>IF(A37=0," ",IF(ISBLANK('Первичные данные 2 кл.'!C37)=TRUE," ",Z37+AA37))</f>
        <v xml:space="preserve"> </v>
      </c>
      <c r="AC37" s="119" t="str">
        <f>IF(A37=0," ",IF(ISBLANK('Первичные данные 2 кл.'!C37)=TRUE," ",SUM('Первичные данные 2 кл.'!AD37:AE37)))</f>
        <v xml:space="preserve"> </v>
      </c>
      <c r="AD37" s="119" t="str">
        <f>IF(A37=0," ",IF(ISBLANK('Первичные данные 2 кл.'!C37)=TRUE," ",'Первичные данные 2 кл.'!AF37))</f>
        <v xml:space="preserve"> </v>
      </c>
      <c r="AE37" s="122" t="str">
        <f>IF(A37=0," ",IF(ISBLANK('Первичные данные 2 кл.'!C37)=TRUE," ",AC37+AD37))</f>
        <v xml:space="preserve"> </v>
      </c>
      <c r="AF37" s="121" t="str">
        <f>IF(A37=0," ",IF(ISBLANK('Первичные данные 2 кл.'!C37)=TRUE," ",SUM('Первичные данные 2 кл.'!AG37:AH37)))</f>
        <v xml:space="preserve"> </v>
      </c>
      <c r="AG37" s="119" t="str">
        <f>IF(A37=0," ",IF(ISBLANK('Первичные данные 2 кл.'!C37)=TRUE," ",'Первичные данные 2 кл.'!AI37))</f>
        <v xml:space="preserve"> </v>
      </c>
      <c r="AH37" s="42" t="str">
        <f>IF(A37=0," ",IF(ISBLANK('Первичные данные 2 кл.'!C37)=TRUE," ",AF37+AG37))</f>
        <v xml:space="preserve"> </v>
      </c>
      <c r="AI37" s="119" t="str">
        <f>IF(A37=0," ",IF(ISBLANK('Первичные данные 2 кл.'!C37)=TRUE," ",SUM('Первичные данные 2 кл.'!AJ37:AK37)))</f>
        <v xml:space="preserve"> </v>
      </c>
      <c r="AJ37" s="119" t="str">
        <f>IF(A37=0," ",IF(ISBLANK('Первичные данные 2 кл.'!C37)=TRUE," ",'Первичные данные 2 кл.'!AL37))</f>
        <v xml:space="preserve"> </v>
      </c>
      <c r="AK37" s="42" t="str">
        <f>IF(A37=0," ",IF(ISBLANK('Первичные данные 2 кл.'!C37)=TRUE," ",AI37+AJ37))</f>
        <v xml:space="preserve"> </v>
      </c>
      <c r="AL37" s="119" t="str">
        <f>IF(A37=0," ",IF(ISBLANK('Первичные данные 2 кл.'!C37)=TRUE," ",SUM('Первичные данные 2 кл.'!AM37:AN37)))</f>
        <v xml:space="preserve"> </v>
      </c>
      <c r="AM37" s="119" t="str">
        <f>IF(A37=0," ",IF(ISBLANK('Первичные данные 2 кл.'!C37)=TRUE," ",'Первичные данные 2 кл.'!AO37))</f>
        <v xml:space="preserve"> </v>
      </c>
      <c r="AN37" s="122" t="str">
        <f>IF(A37=0," ",IF(ISBLANK('Первичные данные 2 кл.'!C37)=TRUE," ",AL37+AM37))</f>
        <v xml:space="preserve"> </v>
      </c>
    </row>
    <row r="38" spans="1:40" ht="11.25" customHeight="1" x14ac:dyDescent="0.25">
      <c r="A38" s="148">
        <f>'Первичные данные 2 кл.'!B38</f>
        <v>0</v>
      </c>
      <c r="B38" s="118" t="str">
        <f>IF(A38=0," ",IF(ISBLANK('Первичные данные 2 кл.'!C38)=TRUE," ",SUM('Первичные данные 2 кл.'!C38:D38)))</f>
        <v xml:space="preserve"> </v>
      </c>
      <c r="C38" s="119" t="str">
        <f>IF(A38=0," ",IF(ISBLANK('Первичные данные 2 кл.'!C38)=TRUE," ",'Первичные данные 2 кл.'!E38))</f>
        <v xml:space="preserve"> </v>
      </c>
      <c r="D38" s="42" t="str">
        <f>IF(A38=0," ",IF(ISBLANK('Первичные данные 2 кл.'!C38)=TRUE," ",B38+C38))</f>
        <v xml:space="preserve"> </v>
      </c>
      <c r="E38" s="119" t="str">
        <f>IF(A38=0," ",IF(ISBLANK('Первичные данные 2 кл.'!C38)=TRUE," ",SUM('Первичные данные 2 кл.'!F38:G38)))</f>
        <v xml:space="preserve"> </v>
      </c>
      <c r="F38" s="119" t="str">
        <f>IF(A38=0," ",IF(ISBLANK('Первичные данные 2 кл.'!C38)=TRUE," ",'Первичные данные 2 кл.'!H38))</f>
        <v xml:space="preserve"> </v>
      </c>
      <c r="G38" s="42" t="str">
        <f>IF(A38=0," ",IF(ISBLANK('Первичные данные 2 кл.'!C38)=TRUE," ",E38+F38))</f>
        <v xml:space="preserve"> </v>
      </c>
      <c r="H38" s="119" t="str">
        <f>IF(A38=0," ",IF(ISBLANK('Первичные данные 2 кл.'!C38)=TRUE," ",SUM('Первичные данные 2 кл.'!I38:J38)))</f>
        <v xml:space="preserve"> </v>
      </c>
      <c r="I38" s="119" t="str">
        <f>IF(A38=0," ",IF(ISBLANK('Первичные данные 2 кл.'!C38)=TRUE," ",'Первичные данные 2 кл.'!K38))</f>
        <v xml:space="preserve"> </v>
      </c>
      <c r="J38" s="122" t="str">
        <f>IF(A38=0," ",IF(ISBLANK('Первичные данные 2 кл.'!C38)=TRUE," ",H38+I38))</f>
        <v xml:space="preserve"> </v>
      </c>
      <c r="K38" s="118" t="str">
        <f>IF(A38=0," ",IF(ISBLANK('Первичные данные 2 кл.'!C38)=TRUE," ",SUM('Первичные данные 2 кл.'!L38:M38)))</f>
        <v xml:space="preserve"> </v>
      </c>
      <c r="L38" s="119" t="str">
        <f>IF(A38=0," ",IF(ISBLANK('Первичные данные 2 кл.'!C38)=TRUE," ",'Первичные данные 2 кл.'!N38))</f>
        <v xml:space="preserve"> </v>
      </c>
      <c r="M38" s="42" t="str">
        <f>IF(A38=0," ",IF(ISBLANK('Первичные данные 2 кл.'!C38)=TRUE," ",K38+L38))</f>
        <v xml:space="preserve"> </v>
      </c>
      <c r="N38" s="119" t="str">
        <f>IF(A38=0," ",IF(ISBLANK('Первичные данные 2 кл.'!C38)=TRUE," ",SUM('Первичные данные 2 кл.'!O38:P38)))</f>
        <v xml:space="preserve"> </v>
      </c>
      <c r="O38" s="119" t="str">
        <f>IF(A38=0," ",IF(ISBLANK('Первичные данные 2 кл.'!C38)=TRUE," ",'Первичные данные 2 кл.'!Q38))</f>
        <v xml:space="preserve"> </v>
      </c>
      <c r="P38" s="42" t="str">
        <f>IF(A38=0," ",IF(ISBLANK('Первичные данные 2 кл.'!C38)=TRUE," ",N38+O38))</f>
        <v xml:space="preserve"> </v>
      </c>
      <c r="Q38" s="119" t="str">
        <f>IF(A38=0," ",IF(ISBLANK('Первичные данные 2 кл.'!C38)=TRUE," ",SUM('Первичные данные 2 кл.'!R38:S38)))</f>
        <v xml:space="preserve"> </v>
      </c>
      <c r="R38" s="119" t="str">
        <f>IF(A38=0," ",IF(ISBLANK('Первичные данные 2 кл.'!C38)=TRUE," ",'Первичные данные 2 кл.'!T38))</f>
        <v xml:space="preserve"> </v>
      </c>
      <c r="S38" s="42" t="str">
        <f>IF(A38=0," ",IF(ISBLANK('Первичные данные 2 кл.'!C38)=TRUE," ",Q38+R38))</f>
        <v xml:space="preserve"> </v>
      </c>
      <c r="T38" s="119" t="str">
        <f>IF(A38=0," ",IF(ISBLANK('Первичные данные 2 кл.'!C38)=TRUE," ",SUM('Первичные данные 2 кл.'!U38:V38)))</f>
        <v xml:space="preserve"> </v>
      </c>
      <c r="U38" s="119" t="str">
        <f>IF(A38=0," ",IF(ISBLANK('Первичные данные 2 кл.'!C38)=TRUE," ",'Первичные данные 2 кл.'!W38))</f>
        <v xml:space="preserve"> </v>
      </c>
      <c r="V38" s="42" t="str">
        <f>IF(A38=0," ",IF(ISBLANK('Первичные данные 2 кл.'!C38)=TRUE," ",T38+U38))</f>
        <v xml:space="preserve"> </v>
      </c>
      <c r="W38" s="119" t="str">
        <f>IF(A38=0," ",IF(ISBLANK('Первичные данные 2 кл.'!C38)=TRUE," ",SUM('Первичные данные 2 кл.'!X38:Y38)))</f>
        <v xml:space="preserve"> </v>
      </c>
      <c r="X38" s="119" t="str">
        <f>IF(A38=0," ",IF(ISBLANK('Первичные данные 2 кл.'!C38)=TRUE," ",'Первичные данные 2 кл.'!Z38))</f>
        <v xml:space="preserve"> </v>
      </c>
      <c r="Y38" s="42" t="str">
        <f>IF(A38=0," ",IF(ISBLANK('Первичные данные 2 кл.'!C38)=TRUE," ",W38+X38))</f>
        <v xml:space="preserve"> </v>
      </c>
      <c r="Z38" s="119" t="str">
        <f>IF(A38=0," ",IF(ISBLANK('Первичные данные 2 кл.'!C38)=TRUE," ",SUM('Первичные данные 2 кл.'!AA38:AB38)))</f>
        <v xml:space="preserve"> </v>
      </c>
      <c r="AA38" s="119" t="str">
        <f>IF(A38=0," ",IF(ISBLANK('Первичные данные 2 кл.'!C38)=TRUE," ",'Первичные данные 2 кл.'!AC38))</f>
        <v xml:space="preserve"> </v>
      </c>
      <c r="AB38" s="42" t="str">
        <f>IF(A38=0," ",IF(ISBLANK('Первичные данные 2 кл.'!C38)=TRUE," ",Z38+AA38))</f>
        <v xml:space="preserve"> </v>
      </c>
      <c r="AC38" s="119" t="str">
        <f>IF(A38=0," ",IF(ISBLANK('Первичные данные 2 кл.'!C38)=TRUE," ",SUM('Первичные данные 2 кл.'!AD38:AE38)))</f>
        <v xml:space="preserve"> </v>
      </c>
      <c r="AD38" s="119" t="str">
        <f>IF(A38=0," ",IF(ISBLANK('Первичные данные 2 кл.'!C38)=TRUE," ",'Первичные данные 2 кл.'!AF38))</f>
        <v xml:space="preserve"> </v>
      </c>
      <c r="AE38" s="122" t="str">
        <f>IF(A38=0," ",IF(ISBLANK('Первичные данные 2 кл.'!C38)=TRUE," ",AC38+AD38))</f>
        <v xml:space="preserve"> </v>
      </c>
      <c r="AF38" s="121" t="str">
        <f>IF(A38=0," ",IF(ISBLANK('Первичные данные 2 кл.'!C38)=TRUE," ",SUM('Первичные данные 2 кл.'!AG38:AH38)))</f>
        <v xml:space="preserve"> </v>
      </c>
      <c r="AG38" s="119" t="str">
        <f>IF(A38=0," ",IF(ISBLANK('Первичные данные 2 кл.'!C38)=TRUE," ",'Первичные данные 2 кл.'!AI38))</f>
        <v xml:space="preserve"> </v>
      </c>
      <c r="AH38" s="42" t="str">
        <f>IF(A38=0," ",IF(ISBLANK('Первичные данные 2 кл.'!C38)=TRUE," ",AF38+AG38))</f>
        <v xml:space="preserve"> </v>
      </c>
      <c r="AI38" s="119" t="str">
        <f>IF(A38=0," ",IF(ISBLANK('Первичные данные 2 кл.'!C38)=TRUE," ",SUM('Первичные данные 2 кл.'!AJ38:AK38)))</f>
        <v xml:space="preserve"> </v>
      </c>
      <c r="AJ38" s="119" t="str">
        <f>IF(A38=0," ",IF(ISBLANK('Первичные данные 2 кл.'!C38)=TRUE," ",'Первичные данные 2 кл.'!AL38))</f>
        <v xml:space="preserve"> </v>
      </c>
      <c r="AK38" s="42" t="str">
        <f>IF(A38=0," ",IF(ISBLANK('Первичные данные 2 кл.'!C38)=TRUE," ",AI38+AJ38))</f>
        <v xml:space="preserve"> </v>
      </c>
      <c r="AL38" s="119" t="str">
        <f>IF(A38=0," ",IF(ISBLANK('Первичные данные 2 кл.'!C38)=TRUE," ",SUM('Первичные данные 2 кл.'!AM38:AN38)))</f>
        <v xml:space="preserve"> </v>
      </c>
      <c r="AM38" s="119" t="str">
        <f>IF(A38=0," ",IF(ISBLANK('Первичные данные 2 кл.'!C38)=TRUE," ",'Первичные данные 2 кл.'!AO38))</f>
        <v xml:space="preserve"> </v>
      </c>
      <c r="AN38" s="122" t="str">
        <f>IF(A38=0," ",IF(ISBLANK('Первичные данные 2 кл.'!C38)=TRUE," ",AL38+AM38))</f>
        <v xml:space="preserve"> </v>
      </c>
    </row>
    <row r="39" spans="1:40" ht="11.25" customHeight="1" x14ac:dyDescent="0.25">
      <c r="A39" s="148">
        <f>'Первичные данные 2 кл.'!B39</f>
        <v>0</v>
      </c>
      <c r="B39" s="118" t="str">
        <f>IF(A39=0," ",IF(ISBLANK('Первичные данные 2 кл.'!C39)=TRUE," ",SUM('Первичные данные 2 кл.'!C39:D39)))</f>
        <v xml:space="preserve"> </v>
      </c>
      <c r="C39" s="119" t="str">
        <f>IF(A39=0," ",IF(ISBLANK('Первичные данные 2 кл.'!C39)=TRUE," ",'Первичные данные 2 кл.'!E39))</f>
        <v xml:space="preserve"> </v>
      </c>
      <c r="D39" s="42" t="str">
        <f>IF(A39=0," ",IF(ISBLANK('Первичные данные 2 кл.'!C39)=TRUE," ",B39+C39))</f>
        <v xml:space="preserve"> </v>
      </c>
      <c r="E39" s="119" t="str">
        <f>IF(A39=0," ",IF(ISBLANK('Первичные данные 2 кл.'!C39)=TRUE," ",SUM('Первичные данные 2 кл.'!F39:G39)))</f>
        <v xml:space="preserve"> </v>
      </c>
      <c r="F39" s="119" t="str">
        <f>IF(A39=0," ",IF(ISBLANK('Первичные данные 2 кл.'!C39)=TRUE," ",'Первичные данные 2 кл.'!H39))</f>
        <v xml:space="preserve"> </v>
      </c>
      <c r="G39" s="42" t="str">
        <f>IF(A39=0," ",IF(ISBLANK('Первичные данные 2 кл.'!C39)=TRUE," ",E39+F39))</f>
        <v xml:space="preserve"> </v>
      </c>
      <c r="H39" s="119" t="str">
        <f>IF(A39=0," ",IF(ISBLANK('Первичные данные 2 кл.'!C39)=TRUE," ",SUM('Первичные данные 2 кл.'!I39:J39)))</f>
        <v xml:space="preserve"> </v>
      </c>
      <c r="I39" s="119" t="str">
        <f>IF(A39=0," ",IF(ISBLANK('Первичные данные 2 кл.'!C39)=TRUE," ",'Первичные данные 2 кл.'!K39))</f>
        <v xml:space="preserve"> </v>
      </c>
      <c r="J39" s="122" t="str">
        <f>IF(A39=0," ",IF(ISBLANK('Первичные данные 2 кл.'!C39)=TRUE," ",H39+I39))</f>
        <v xml:space="preserve"> </v>
      </c>
      <c r="K39" s="118" t="str">
        <f>IF(A39=0," ",IF(ISBLANK('Первичные данные 2 кл.'!C39)=TRUE," ",SUM('Первичные данные 2 кл.'!L39:M39)))</f>
        <v xml:space="preserve"> </v>
      </c>
      <c r="L39" s="119" t="str">
        <f>IF(A39=0," ",IF(ISBLANK('Первичные данные 2 кл.'!C39)=TRUE," ",'Первичные данные 2 кл.'!N39))</f>
        <v xml:space="preserve"> </v>
      </c>
      <c r="M39" s="42" t="str">
        <f>IF(A39=0," ",IF(ISBLANK('Первичные данные 2 кл.'!C39)=TRUE," ",K39+L39))</f>
        <v xml:space="preserve"> </v>
      </c>
      <c r="N39" s="119" t="str">
        <f>IF(A39=0," ",IF(ISBLANK('Первичные данные 2 кл.'!C39)=TRUE," ",SUM('Первичные данные 2 кл.'!O39:P39)))</f>
        <v xml:space="preserve"> </v>
      </c>
      <c r="O39" s="119" t="str">
        <f>IF(A39=0," ",IF(ISBLANK('Первичные данные 2 кл.'!C39)=TRUE," ",'Первичные данные 2 кл.'!Q39))</f>
        <v xml:space="preserve"> </v>
      </c>
      <c r="P39" s="42" t="str">
        <f>IF(A39=0," ",IF(ISBLANK('Первичные данные 2 кл.'!C39)=TRUE," ",N39+O39))</f>
        <v xml:space="preserve"> </v>
      </c>
      <c r="Q39" s="119" t="str">
        <f>IF(A39=0," ",IF(ISBLANK('Первичные данные 2 кл.'!C39)=TRUE," ",SUM('Первичные данные 2 кл.'!R39:S39)))</f>
        <v xml:space="preserve"> </v>
      </c>
      <c r="R39" s="119" t="str">
        <f>IF(A39=0," ",IF(ISBLANK('Первичные данные 2 кл.'!C39)=TRUE," ",'Первичные данные 2 кл.'!T39))</f>
        <v xml:space="preserve"> </v>
      </c>
      <c r="S39" s="42" t="str">
        <f>IF(A39=0," ",IF(ISBLANK('Первичные данные 2 кл.'!C39)=TRUE," ",Q39+R39))</f>
        <v xml:space="preserve"> </v>
      </c>
      <c r="T39" s="119" t="str">
        <f>IF(A39=0," ",IF(ISBLANK('Первичные данные 2 кл.'!C39)=TRUE," ",SUM('Первичные данные 2 кл.'!U39:V39)))</f>
        <v xml:space="preserve"> </v>
      </c>
      <c r="U39" s="119" t="str">
        <f>IF(A39=0," ",IF(ISBLANK('Первичные данные 2 кл.'!C39)=TRUE," ",'Первичные данные 2 кл.'!W39))</f>
        <v xml:space="preserve"> </v>
      </c>
      <c r="V39" s="42" t="str">
        <f>IF(A39=0," ",IF(ISBLANK('Первичные данные 2 кл.'!C39)=TRUE," ",T39+U39))</f>
        <v xml:space="preserve"> </v>
      </c>
      <c r="W39" s="119" t="str">
        <f>IF(A39=0," ",IF(ISBLANK('Первичные данные 2 кл.'!C39)=TRUE," ",SUM('Первичные данные 2 кл.'!X39:Y39)))</f>
        <v xml:space="preserve"> </v>
      </c>
      <c r="X39" s="119" t="str">
        <f>IF(A39=0," ",IF(ISBLANK('Первичные данные 2 кл.'!C39)=TRUE," ",'Первичные данные 2 кл.'!Z39))</f>
        <v xml:space="preserve"> </v>
      </c>
      <c r="Y39" s="42" t="str">
        <f>IF(A39=0," ",IF(ISBLANK('Первичные данные 2 кл.'!C39)=TRUE," ",W39+X39))</f>
        <v xml:space="preserve"> </v>
      </c>
      <c r="Z39" s="119" t="str">
        <f>IF(A39=0," ",IF(ISBLANK('Первичные данные 2 кл.'!C39)=TRUE," ",SUM('Первичные данные 2 кл.'!AA39:AB39)))</f>
        <v xml:space="preserve"> </v>
      </c>
      <c r="AA39" s="119" t="str">
        <f>IF(A39=0," ",IF(ISBLANK('Первичные данные 2 кл.'!C39)=TRUE," ",'Первичные данные 2 кл.'!AC39))</f>
        <v xml:space="preserve"> </v>
      </c>
      <c r="AB39" s="42" t="str">
        <f>IF(A39=0," ",IF(ISBLANK('Первичные данные 2 кл.'!C39)=TRUE," ",Z39+AA39))</f>
        <v xml:space="preserve"> </v>
      </c>
      <c r="AC39" s="119" t="str">
        <f>IF(A39=0," ",IF(ISBLANK('Первичные данные 2 кл.'!C39)=TRUE," ",SUM('Первичные данные 2 кл.'!AD39:AE39)))</f>
        <v xml:space="preserve"> </v>
      </c>
      <c r="AD39" s="119" t="str">
        <f>IF(A39=0," ",IF(ISBLANK('Первичные данные 2 кл.'!C39)=TRUE," ",'Первичные данные 2 кл.'!AF39))</f>
        <v xml:space="preserve"> </v>
      </c>
      <c r="AE39" s="122" t="str">
        <f>IF(A39=0," ",IF(ISBLANK('Первичные данные 2 кл.'!C39)=TRUE," ",AC39+AD39))</f>
        <v xml:space="preserve"> </v>
      </c>
      <c r="AF39" s="121" t="str">
        <f>IF(A39=0," ",IF(ISBLANK('Первичные данные 2 кл.'!C39)=TRUE," ",SUM('Первичные данные 2 кл.'!AG39:AH39)))</f>
        <v xml:space="preserve"> </v>
      </c>
      <c r="AG39" s="119" t="str">
        <f>IF(A39=0," ",IF(ISBLANK('Первичные данные 2 кл.'!C39)=TRUE," ",'Первичные данные 2 кл.'!AI39))</f>
        <v xml:space="preserve"> </v>
      </c>
      <c r="AH39" s="42" t="str">
        <f>IF(A39=0," ",IF(ISBLANK('Первичные данные 2 кл.'!C39)=TRUE," ",AF39+AG39))</f>
        <v xml:space="preserve"> </v>
      </c>
      <c r="AI39" s="119" t="str">
        <f>IF(A39=0," ",IF(ISBLANK('Первичные данные 2 кл.'!C39)=TRUE," ",SUM('Первичные данные 2 кл.'!AJ39:AK39)))</f>
        <v xml:space="preserve"> </v>
      </c>
      <c r="AJ39" s="119" t="str">
        <f>IF(A39=0," ",IF(ISBLANK('Первичные данные 2 кл.'!C39)=TRUE," ",'Первичные данные 2 кл.'!AL39))</f>
        <v xml:space="preserve"> </v>
      </c>
      <c r="AK39" s="42" t="str">
        <f>IF(A39=0," ",IF(ISBLANK('Первичные данные 2 кл.'!C39)=TRUE," ",AI39+AJ39))</f>
        <v xml:space="preserve"> </v>
      </c>
      <c r="AL39" s="119" t="str">
        <f>IF(A39=0," ",IF(ISBLANK('Первичные данные 2 кл.'!C39)=TRUE," ",SUM('Первичные данные 2 кл.'!AM39:AN39)))</f>
        <v xml:space="preserve"> </v>
      </c>
      <c r="AM39" s="119" t="str">
        <f>IF(A39=0," ",IF(ISBLANK('Первичные данные 2 кл.'!C39)=TRUE," ",'Первичные данные 2 кл.'!AO39))</f>
        <v xml:space="preserve"> </v>
      </c>
      <c r="AN39" s="122" t="str">
        <f>IF(A39=0," ",IF(ISBLANK('Первичные данные 2 кл.'!C39)=TRUE," ",AL39+AM39))</f>
        <v xml:space="preserve"> </v>
      </c>
    </row>
    <row r="40" spans="1:40" ht="11.25" customHeight="1" x14ac:dyDescent="0.25">
      <c r="A40" s="148">
        <f>'Первичные данные 2 кл.'!B40</f>
        <v>0</v>
      </c>
      <c r="B40" s="118" t="str">
        <f>IF(A40=0," ",IF(ISBLANK('Первичные данные 2 кл.'!C40)=TRUE," ",SUM('Первичные данные 2 кл.'!C40:D40)))</f>
        <v xml:space="preserve"> </v>
      </c>
      <c r="C40" s="119" t="str">
        <f>IF(A40=0," ",IF(ISBLANK('Первичные данные 2 кл.'!C40)=TRUE," ",'Первичные данные 2 кл.'!E40))</f>
        <v xml:space="preserve"> </v>
      </c>
      <c r="D40" s="42" t="str">
        <f>IF(A40=0," ",IF(ISBLANK('Первичные данные 2 кл.'!C40)=TRUE," ",B40+C40))</f>
        <v xml:space="preserve"> </v>
      </c>
      <c r="E40" s="119" t="str">
        <f>IF(A40=0," ",IF(ISBLANK('Первичные данные 2 кл.'!C40)=TRUE," ",SUM('Первичные данные 2 кл.'!F40:G40)))</f>
        <v xml:space="preserve"> </v>
      </c>
      <c r="F40" s="119" t="str">
        <f>IF(A40=0," ",IF(ISBLANK('Первичные данные 2 кл.'!C40)=TRUE," ",'Первичные данные 2 кл.'!H40))</f>
        <v xml:space="preserve"> </v>
      </c>
      <c r="G40" s="42" t="str">
        <f>IF(A40=0," ",IF(ISBLANK('Первичные данные 2 кл.'!C40)=TRUE," ",E40+F40))</f>
        <v xml:space="preserve"> </v>
      </c>
      <c r="H40" s="119" t="str">
        <f>IF(A40=0," ",IF(ISBLANK('Первичные данные 2 кл.'!C40)=TRUE," ",SUM('Первичные данные 2 кл.'!I40:J40)))</f>
        <v xml:space="preserve"> </v>
      </c>
      <c r="I40" s="119" t="str">
        <f>IF(A40=0," ",IF(ISBLANK('Первичные данные 2 кл.'!C40)=TRUE," ",'Первичные данные 2 кл.'!K40))</f>
        <v xml:space="preserve"> </v>
      </c>
      <c r="J40" s="122" t="str">
        <f>IF(A40=0," ",IF(ISBLANK('Первичные данные 2 кл.'!C40)=TRUE," ",H40+I40))</f>
        <v xml:space="preserve"> </v>
      </c>
      <c r="K40" s="118" t="str">
        <f>IF(A40=0," ",IF(ISBLANK('Первичные данные 2 кл.'!C40)=TRUE," ",SUM('Первичные данные 2 кл.'!L40:M40)))</f>
        <v xml:space="preserve"> </v>
      </c>
      <c r="L40" s="119" t="str">
        <f>IF(A40=0," ",IF(ISBLANK('Первичные данные 2 кл.'!C40)=TRUE," ",'Первичные данные 2 кл.'!N40))</f>
        <v xml:space="preserve"> </v>
      </c>
      <c r="M40" s="42" t="str">
        <f>IF(A40=0," ",IF(ISBLANK('Первичные данные 2 кл.'!C40)=TRUE," ",K40+L40))</f>
        <v xml:space="preserve"> </v>
      </c>
      <c r="N40" s="119" t="str">
        <f>IF(A40=0," ",IF(ISBLANK('Первичные данные 2 кл.'!C40)=TRUE," ",SUM('Первичные данные 2 кл.'!O40:P40)))</f>
        <v xml:space="preserve"> </v>
      </c>
      <c r="O40" s="119" t="str">
        <f>IF(A40=0," ",IF(ISBLANK('Первичные данные 2 кл.'!C40)=TRUE," ",'Первичные данные 2 кл.'!Q40))</f>
        <v xml:space="preserve"> </v>
      </c>
      <c r="P40" s="42" t="str">
        <f>IF(A40=0," ",IF(ISBLANK('Первичные данные 2 кл.'!C40)=TRUE," ",N40+O40))</f>
        <v xml:space="preserve"> </v>
      </c>
      <c r="Q40" s="119" t="str">
        <f>IF(A40=0," ",IF(ISBLANK('Первичные данные 2 кл.'!C40)=TRUE," ",SUM('Первичные данные 2 кл.'!R40:S40)))</f>
        <v xml:space="preserve"> </v>
      </c>
      <c r="R40" s="119" t="str">
        <f>IF(A40=0," ",IF(ISBLANK('Первичные данные 2 кл.'!C40)=TRUE," ",'Первичные данные 2 кл.'!T40))</f>
        <v xml:space="preserve"> </v>
      </c>
      <c r="S40" s="42" t="str">
        <f>IF(A40=0," ",IF(ISBLANK('Первичные данные 2 кл.'!C40)=TRUE," ",Q40+R40))</f>
        <v xml:space="preserve"> </v>
      </c>
      <c r="T40" s="119" t="str">
        <f>IF(A40=0," ",IF(ISBLANK('Первичные данные 2 кл.'!C40)=TRUE," ",SUM('Первичные данные 2 кл.'!U40:V40)))</f>
        <v xml:space="preserve"> </v>
      </c>
      <c r="U40" s="119" t="str">
        <f>IF(A40=0," ",IF(ISBLANK('Первичные данные 2 кл.'!C40)=TRUE," ",'Первичные данные 2 кл.'!W40))</f>
        <v xml:space="preserve"> </v>
      </c>
      <c r="V40" s="42" t="str">
        <f>IF(A40=0," ",IF(ISBLANK('Первичные данные 2 кл.'!C40)=TRUE," ",T40+U40))</f>
        <v xml:space="preserve"> </v>
      </c>
      <c r="W40" s="119" t="str">
        <f>IF(A40=0," ",IF(ISBLANK('Первичные данные 2 кл.'!C40)=TRUE," ",SUM('Первичные данные 2 кл.'!X40:Y40)))</f>
        <v xml:space="preserve"> </v>
      </c>
      <c r="X40" s="119" t="str">
        <f>IF(A40=0," ",IF(ISBLANK('Первичные данные 2 кл.'!C40)=TRUE," ",'Первичные данные 2 кл.'!Z40))</f>
        <v xml:space="preserve"> </v>
      </c>
      <c r="Y40" s="42" t="str">
        <f>IF(A40=0," ",IF(ISBLANK('Первичные данные 2 кл.'!C40)=TRUE," ",W40+X40))</f>
        <v xml:space="preserve"> </v>
      </c>
      <c r="Z40" s="119" t="str">
        <f>IF(A40=0," ",IF(ISBLANK('Первичные данные 2 кл.'!C40)=TRUE," ",SUM('Первичные данные 2 кл.'!AA40:AB40)))</f>
        <v xml:space="preserve"> </v>
      </c>
      <c r="AA40" s="119" t="str">
        <f>IF(A40=0," ",IF(ISBLANK('Первичные данные 2 кл.'!C40)=TRUE," ",'Первичные данные 2 кл.'!AC40))</f>
        <v xml:space="preserve"> </v>
      </c>
      <c r="AB40" s="42" t="str">
        <f>IF(A40=0," ",IF(ISBLANK('Первичные данные 2 кл.'!C40)=TRUE," ",Z40+AA40))</f>
        <v xml:space="preserve"> </v>
      </c>
      <c r="AC40" s="119" t="str">
        <f>IF(A40=0," ",IF(ISBLANK('Первичные данные 2 кл.'!C40)=TRUE," ",SUM('Первичные данные 2 кл.'!AD40:AE40)))</f>
        <v xml:space="preserve"> </v>
      </c>
      <c r="AD40" s="119" t="str">
        <f>IF(A40=0," ",IF(ISBLANK('Первичные данные 2 кл.'!C40)=TRUE," ",'Первичные данные 2 кл.'!AF40))</f>
        <v xml:space="preserve"> </v>
      </c>
      <c r="AE40" s="122" t="str">
        <f>IF(A40=0," ",IF(ISBLANK('Первичные данные 2 кл.'!C40)=TRUE," ",AC40+AD40))</f>
        <v xml:space="preserve"> </v>
      </c>
      <c r="AF40" s="121" t="str">
        <f>IF(A40=0," ",IF(ISBLANK('Первичные данные 2 кл.'!C40)=TRUE," ",SUM('Первичные данные 2 кл.'!AG40:AH40)))</f>
        <v xml:space="preserve"> </v>
      </c>
      <c r="AG40" s="119" t="str">
        <f>IF(A40=0," ",IF(ISBLANK('Первичные данные 2 кл.'!C40)=TRUE," ",'Первичные данные 2 кл.'!AI40))</f>
        <v xml:space="preserve"> </v>
      </c>
      <c r="AH40" s="42" t="str">
        <f>IF(A40=0," ",IF(ISBLANK('Первичные данные 2 кл.'!C40)=TRUE," ",AF40+AG40))</f>
        <v xml:space="preserve"> </v>
      </c>
      <c r="AI40" s="119" t="str">
        <f>IF(A40=0," ",IF(ISBLANK('Первичные данные 2 кл.'!C40)=TRUE," ",SUM('Первичные данные 2 кл.'!AJ40:AK40)))</f>
        <v xml:space="preserve"> </v>
      </c>
      <c r="AJ40" s="119" t="str">
        <f>IF(A40=0," ",IF(ISBLANK('Первичные данные 2 кл.'!C40)=TRUE," ",'Первичные данные 2 кл.'!AL40))</f>
        <v xml:space="preserve"> </v>
      </c>
      <c r="AK40" s="42" t="str">
        <f>IF(A40=0," ",IF(ISBLANK('Первичные данные 2 кл.'!C40)=TRUE," ",AI40+AJ40))</f>
        <v xml:space="preserve"> </v>
      </c>
      <c r="AL40" s="119" t="str">
        <f>IF(A40=0," ",IF(ISBLANK('Первичные данные 2 кл.'!C40)=TRUE," ",SUM('Первичные данные 2 кл.'!AM40:AN40)))</f>
        <v xml:space="preserve"> </v>
      </c>
      <c r="AM40" s="119" t="str">
        <f>IF(A40=0," ",IF(ISBLANK('Первичные данные 2 кл.'!C40)=TRUE," ",'Первичные данные 2 кл.'!AO40))</f>
        <v xml:space="preserve"> </v>
      </c>
      <c r="AN40" s="122" t="str">
        <f>IF(A40=0," ",IF(ISBLANK('Первичные данные 2 кл.'!C40)=TRUE," ",AL40+AM40))</f>
        <v xml:space="preserve"> </v>
      </c>
    </row>
    <row r="41" spans="1:40" x14ac:dyDescent="0.25">
      <c r="A41" s="97" t="s">
        <v>59</v>
      </c>
      <c r="C41" s="179" t="s">
        <v>65</v>
      </c>
      <c r="D41" t="s">
        <v>66</v>
      </c>
    </row>
    <row r="42" spans="1:40" x14ac:dyDescent="0.25">
      <c r="C42" s="98" t="s">
        <v>65</v>
      </c>
      <c r="D42" t="s">
        <v>67</v>
      </c>
      <c r="H42" s="181"/>
      <c r="I42" s="181"/>
      <c r="J42" s="181"/>
      <c r="K42" s="181"/>
    </row>
    <row r="43" spans="1:40" x14ac:dyDescent="0.25">
      <c r="A43" s="180"/>
      <c r="B43" s="181"/>
      <c r="C43" s="178"/>
      <c r="D43" s="181"/>
      <c r="E43" s="181"/>
      <c r="F43" s="181"/>
      <c r="G43" s="181"/>
      <c r="H43" s="181"/>
      <c r="I43" s="181"/>
      <c r="J43" s="181"/>
      <c r="K43" s="181"/>
    </row>
  </sheetData>
  <sheetProtection password="CF36" sheet="1" formatCells="0" formatColumns="0" formatRows="0"/>
  <mergeCells count="24">
    <mergeCell ref="A1:AO1"/>
    <mergeCell ref="A2:A3"/>
    <mergeCell ref="AL4:AN4"/>
    <mergeCell ref="B2:J2"/>
    <mergeCell ref="B3:G3"/>
    <mergeCell ref="T4:V4"/>
    <mergeCell ref="AF3:AN3"/>
    <mergeCell ref="A4:A5"/>
    <mergeCell ref="B4:D4"/>
    <mergeCell ref="E4:G4"/>
    <mergeCell ref="H4:J4"/>
    <mergeCell ref="K4:M4"/>
    <mergeCell ref="N4:P4"/>
    <mergeCell ref="K2:AE2"/>
    <mergeCell ref="AC4:AE4"/>
    <mergeCell ref="K3:AB3"/>
    <mergeCell ref="AC3:AE3"/>
    <mergeCell ref="H3:J3"/>
    <mergeCell ref="AF2:AN2"/>
    <mergeCell ref="W4:Y4"/>
    <mergeCell ref="Z4:AB4"/>
    <mergeCell ref="Q4:S4"/>
    <mergeCell ref="AF4:AH4"/>
    <mergeCell ref="AI4:AK4"/>
  </mergeCells>
  <phoneticPr fontId="3" type="noConversion"/>
  <conditionalFormatting sqref="C43">
    <cfRule type="cellIs" dxfId="349" priority="6" operator="equal">
      <formula>2</formula>
    </cfRule>
  </conditionalFormatting>
  <conditionalFormatting sqref="E6:E40 B6:B40 AL6:AL40 AI6:AI40 AF6:AF40 AC6:AC40 Z6:Z40 W6:W40 T6:T40 Q6:Q40 N6:N40 K6:K40 H6:H40">
    <cfRule type="cellIs" dxfId="348" priority="60" operator="lessThan">
      <formula>3</formula>
    </cfRule>
    <cfRule type="cellIs" dxfId="347" priority="61" operator="greaterThan">
      <formula>2</formula>
    </cfRule>
  </conditionalFormatting>
  <conditionalFormatting sqref="F6:F40 C6:C40 AM6:AM40 AJ6:AJ40 AG6:AG40 AD6:AD40 AA6:AA40 X6:X40 U6:U40 R6:R40 O6:O40 L6:L40 I6:I40">
    <cfRule type="cellIs" dxfId="346" priority="32" operator="lessThan">
      <formula>2</formula>
    </cfRule>
    <cfRule type="cellIs" dxfId="345" priority="33" operator="equal">
      <formula>2</formula>
    </cfRule>
  </conditionalFormatting>
  <conditionalFormatting sqref="A6:A40">
    <cfRule type="cellIs" dxfId="344" priority="69" stopIfTrue="1" operator="equal">
      <formula>0</formula>
    </cfRule>
  </conditionalFormatting>
  <conditionalFormatting sqref="C41">
    <cfRule type="cellIs" dxfId="343" priority="3" operator="equal">
      <formula>0</formula>
    </cfRule>
    <cfRule type="cellIs" dxfId="342" priority="4" operator="equal">
      <formula>1</formula>
    </cfRule>
  </conditionalFormatting>
  <conditionalFormatting sqref="C42">
    <cfRule type="cellIs" dxfId="341" priority="1" operator="equal">
      <formula>0</formula>
    </cfRule>
    <cfRule type="cellIs" dxfId="340" priority="2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9" orientation="landscape" horizontalDpi="4294967293" verticalDpi="4294967293" r:id="rId1"/>
  <headerFooter alignWithMargins="0"/>
  <ignoredErrors>
    <ignoredError sqref="B6:B40" formulaRange="1"/>
    <ignoredError sqref="D35:AN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2060"/>
  </sheetPr>
  <dimension ref="A1:O47"/>
  <sheetViews>
    <sheetView workbookViewId="0">
      <selection sqref="A1:O1"/>
    </sheetView>
  </sheetViews>
  <sheetFormatPr defaultColWidth="11.44140625" defaultRowHeight="13.8" x14ac:dyDescent="0.3"/>
  <cols>
    <col min="1" max="1" width="21.109375" style="65" customWidth="1"/>
    <col min="2" max="14" width="7.6640625" style="49" customWidth="1"/>
    <col min="15" max="15" width="10.5546875" style="49" customWidth="1"/>
    <col min="16" max="16384" width="11.44140625" style="49"/>
  </cols>
  <sheetData>
    <row r="1" spans="1:15" ht="16.2" thickBot="1" x14ac:dyDescent="0.35">
      <c r="A1" s="333" t="s">
        <v>75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ht="11.1" customHeight="1" x14ac:dyDescent="0.3">
      <c r="A2" s="334" t="s">
        <v>37</v>
      </c>
      <c r="B2" s="338" t="s">
        <v>18</v>
      </c>
      <c r="C2" s="339"/>
      <c r="D2" s="340"/>
      <c r="E2" s="338" t="s">
        <v>19</v>
      </c>
      <c r="F2" s="339"/>
      <c r="G2" s="339"/>
      <c r="H2" s="339"/>
      <c r="I2" s="339"/>
      <c r="J2" s="339"/>
      <c r="K2" s="339"/>
      <c r="L2" s="338" t="s">
        <v>34</v>
      </c>
      <c r="M2" s="339"/>
      <c r="N2" s="339"/>
      <c r="O2" s="336" t="s">
        <v>72</v>
      </c>
    </row>
    <row r="3" spans="1:15" s="70" customFormat="1" ht="11.1" customHeight="1" x14ac:dyDescent="0.25">
      <c r="A3" s="335"/>
      <c r="B3" s="341" t="s">
        <v>32</v>
      </c>
      <c r="C3" s="342"/>
      <c r="D3" s="68" t="s">
        <v>33</v>
      </c>
      <c r="E3" s="341" t="s">
        <v>32</v>
      </c>
      <c r="F3" s="342"/>
      <c r="G3" s="342"/>
      <c r="H3" s="342"/>
      <c r="I3" s="342"/>
      <c r="J3" s="342"/>
      <c r="K3" s="69" t="s">
        <v>33</v>
      </c>
      <c r="L3" s="341" t="s">
        <v>33</v>
      </c>
      <c r="M3" s="342"/>
      <c r="N3" s="342"/>
      <c r="O3" s="337"/>
    </row>
    <row r="4" spans="1:15" ht="36.75" customHeight="1" x14ac:dyDescent="0.3">
      <c r="A4" s="50" t="s">
        <v>1</v>
      </c>
      <c r="B4" s="51" t="s">
        <v>39</v>
      </c>
      <c r="C4" s="52" t="s">
        <v>3</v>
      </c>
      <c r="D4" s="53" t="s">
        <v>13</v>
      </c>
      <c r="E4" s="51" t="s">
        <v>4</v>
      </c>
      <c r="F4" s="52" t="s">
        <v>5</v>
      </c>
      <c r="G4" s="52" t="s">
        <v>6</v>
      </c>
      <c r="H4" s="52" t="s">
        <v>20</v>
      </c>
      <c r="I4" s="52" t="s">
        <v>21</v>
      </c>
      <c r="J4" s="52" t="s">
        <v>8</v>
      </c>
      <c r="K4" s="52" t="s">
        <v>17</v>
      </c>
      <c r="L4" s="51" t="s">
        <v>14</v>
      </c>
      <c r="M4" s="52" t="s">
        <v>15</v>
      </c>
      <c r="N4" s="52" t="s">
        <v>16</v>
      </c>
      <c r="O4" s="337"/>
    </row>
    <row r="5" spans="1:15" ht="11.1" customHeight="1" x14ac:dyDescent="0.3">
      <c r="A5" s="55">
        <f>'инд. оценки 2 кл.'!A6</f>
        <v>0</v>
      </c>
      <c r="B5" s="56" t="str">
        <f>IF(A5=0," ",IF(ISBLANK('Первичные данные 2 кл.'!C6)=TRUE," ",IF('инд. оценки 2 кл.'!B6&gt;2,IF('инд. оценки 2 кл.'!C6=2,1,2),IF('инд. оценки 2 кл.'!C6=2,3,4))))</f>
        <v xml:space="preserve"> </v>
      </c>
      <c r="C5" s="57" t="str">
        <f>IF(A5=0," ",IF(ISBLANK('Первичные данные 2 кл.'!C6)=TRUE," ",IF('инд. оценки 2 кл.'!E6&gt;2,IF('инд. оценки 2 кл.'!F6=2,1,2),IF('инд. оценки 2 кл.'!F6=2,3,4))))</f>
        <v xml:space="preserve"> </v>
      </c>
      <c r="D5" s="58" t="str">
        <f>IF(A5=0," ",IF(ISBLANK('Первичные данные 2 кл.'!C6)=TRUE," ",IF('инд. оценки 2 кл.'!H6&gt;2,IF('инд. оценки 2 кл.'!I6=2,1,2),IF('инд. оценки 2 кл.'!I6=2,3,4))))</f>
        <v xml:space="preserve"> </v>
      </c>
      <c r="E5" s="56" t="str">
        <f>IF(A5=0," ",IF(ISBLANK('Первичные данные 2 кл.'!C6)=TRUE," ",IF('инд. оценки 2 кл.'!K6&gt;2,IF('инд. оценки 2 кл.'!L6=2,1,2),IF('инд. оценки 2 кл.'!L6=2,3,4))))</f>
        <v xml:space="preserve"> </v>
      </c>
      <c r="F5" s="57" t="str">
        <f>IF(A5=0," ",IF(ISBLANK('Первичные данные 2 кл.'!C6)=TRUE," ",IF('инд. оценки 2 кл.'!N6&gt;2,IF('инд. оценки 2 кл.'!O6=2,1,2),IF('инд. оценки 2 кл.'!O6=2,3,4))))</f>
        <v xml:space="preserve"> </v>
      </c>
      <c r="G5" s="57" t="str">
        <f>IF(A5=0," ",IF(ISBLANK('Первичные данные 2 кл.'!C6)=TRUE," ",IF('инд. оценки 2 кл.'!Q6&gt;2,IF('инд. оценки 2 кл.'!R6=2,1,2),IF('инд. оценки 2 кл.'!R6=2,3,4))))</f>
        <v xml:space="preserve"> </v>
      </c>
      <c r="H5" s="57" t="str">
        <f>IF(A5=0," ",IF(ISBLANK('Первичные данные 2 кл.'!C6)=TRUE," ",IF('инд. оценки 2 кл.'!T6&gt;2,IF('инд. оценки 2 кл.'!U6=2,1,2),IF('инд. оценки 2 кл.'!U6=2,3,4))))</f>
        <v xml:space="preserve"> </v>
      </c>
      <c r="I5" s="57" t="str">
        <f>IF(A5=0," ",IF(ISBLANK('Первичные данные 2 кл.'!C6)=TRUE," ",IF('инд. оценки 2 кл.'!W6&gt;2,IF('инд. оценки 2 кл.'!X6=2,1,2),IF('инд. оценки 2 кл.'!X6=2,3,4))))</f>
        <v xml:space="preserve"> </v>
      </c>
      <c r="J5" s="57" t="str">
        <f>IF(A5=0," ",IF(ISBLANK('Первичные данные 2 кл.'!C6)=TRUE," ",IF('инд. оценки 2 кл.'!Z6&gt;2,IF('инд. оценки 2 кл.'!AA6=2,1,2),IF('инд. оценки 2 кл.'!AA6=2,3,4))))</f>
        <v xml:space="preserve"> </v>
      </c>
      <c r="K5" s="57" t="str">
        <f>IF(A5=0," ",IF(ISBLANK('Первичные данные 2 кл.'!C6)=TRUE," ",IF('инд. оценки 2 кл.'!AC6&gt;2,IF('инд. оценки 2 кл.'!AD6=2,1,2),IF('инд. оценки 2 кл.'!AD6=2,3,4))))</f>
        <v xml:space="preserve"> </v>
      </c>
      <c r="L5" s="56" t="str">
        <f>IF(A5=0," ",IF(ISBLANK('Первичные данные 2 кл.'!C6)=TRUE," ",IF('инд. оценки 2 кл.'!AF6&gt;2,IF('инд. оценки 2 кл.'!AG6=2,1,2),IF('инд. оценки 2 кл.'!AG6=2,3,4))))</f>
        <v xml:space="preserve"> </v>
      </c>
      <c r="M5" s="57" t="str">
        <f>IF(A5=0," ",IF(ISBLANK('Первичные данные 2 кл.'!C6)=TRUE," ",IF('инд. оценки 2 кл.'!AI6&gt;2,IF('инд. оценки 2 кл.'!AJ6=2,1,2),IF('инд. оценки 2 кл.'!AJ6=2,3,4))))</f>
        <v xml:space="preserve"> </v>
      </c>
      <c r="N5" s="57" t="str">
        <f>IF(A5=0," ",IF(ISBLANK('Первичные данные 2 кл.'!C6)=TRUE," ",IF('инд. оценки 2 кл.'!AL6&gt;2,IF('инд. оценки 2 кл.'!AM6=2,1,2),IF('инд. оценки 2 кл.'!AM6=2,3,4))))</f>
        <v xml:space="preserve"> </v>
      </c>
      <c r="O5" s="54" t="str">
        <f>IF(A5=0," ",IF(ISBLANK('Первичные данные 2 кл.'!C6)=TRUE," ",MODE(B5:N5)))</f>
        <v xml:space="preserve"> </v>
      </c>
    </row>
    <row r="6" spans="1:15" ht="11.1" customHeight="1" x14ac:dyDescent="0.3">
      <c r="A6" s="55">
        <f>'инд. оценки 2 кл.'!A7</f>
        <v>0</v>
      </c>
      <c r="B6" s="56" t="str">
        <f>IF(A6=0," ",IF(ISBLANK('Первичные данные 2 кл.'!C7)=TRUE," ",IF('инд. оценки 2 кл.'!B7&gt;2,IF('инд. оценки 2 кл.'!C7=2,1,2),IF('инд. оценки 2 кл.'!C7=2,3,4))))</f>
        <v xml:space="preserve"> </v>
      </c>
      <c r="C6" s="57" t="str">
        <f>IF(A6=0," ",IF(ISBLANK('Первичные данные 2 кл.'!C7)=TRUE," ",IF('инд. оценки 2 кл.'!E7&gt;2,IF('инд. оценки 2 кл.'!F7=2,1,2),IF('инд. оценки 2 кл.'!F7=2,3,4))))</f>
        <v xml:space="preserve"> </v>
      </c>
      <c r="D6" s="58" t="str">
        <f>IF(A6=0," ",IF(ISBLANK('Первичные данные 2 кл.'!C7)=TRUE," ",IF('инд. оценки 2 кл.'!H7&gt;2,IF('инд. оценки 2 кл.'!I7=2,1,2),IF('инд. оценки 2 кл.'!I7=2,3,4))))</f>
        <v xml:space="preserve"> </v>
      </c>
      <c r="E6" s="56" t="str">
        <f>IF(A6=0," ",IF(ISBLANK('Первичные данные 2 кл.'!C7)=TRUE," ",IF('инд. оценки 2 кл.'!K7&gt;2,IF('инд. оценки 2 кл.'!L7=2,1,2),IF('инд. оценки 2 кл.'!L7=2,3,4))))</f>
        <v xml:space="preserve"> </v>
      </c>
      <c r="F6" s="57" t="str">
        <f>IF(A6=0," ",IF(ISBLANK('Первичные данные 2 кл.'!C7)=TRUE," ",IF('инд. оценки 2 кл.'!N7&gt;2,IF('инд. оценки 2 кл.'!O7=2,1,2),IF('инд. оценки 2 кл.'!O7=2,3,4))))</f>
        <v xml:space="preserve"> </v>
      </c>
      <c r="G6" s="57" t="str">
        <f>IF(A6=0," ",IF(ISBLANK('Первичные данные 2 кл.'!C7)=TRUE," ",IF('инд. оценки 2 кл.'!Q7&gt;2,IF('инд. оценки 2 кл.'!R7=2,1,2),IF('инд. оценки 2 кл.'!R7=2,3,4))))</f>
        <v xml:space="preserve"> </v>
      </c>
      <c r="H6" s="57" t="str">
        <f>IF(A6=0," ",IF(ISBLANK('Первичные данные 2 кл.'!C7)=TRUE," ",IF('инд. оценки 2 кл.'!T7&gt;2,IF('инд. оценки 2 кл.'!U7=2,1,2),IF('инд. оценки 2 кл.'!U7=2,3,4))))</f>
        <v xml:space="preserve"> </v>
      </c>
      <c r="I6" s="57" t="str">
        <f>IF(A6=0," ",IF(ISBLANK('Первичные данные 2 кл.'!C7)=TRUE," ",IF('инд. оценки 2 кл.'!W7&gt;2,IF('инд. оценки 2 кл.'!X7=2,1,2),IF('инд. оценки 2 кл.'!X7=2,3,4))))</f>
        <v xml:space="preserve"> </v>
      </c>
      <c r="J6" s="57" t="str">
        <f>IF(A6=0," ",IF(ISBLANK('Первичные данные 2 кл.'!C7)=TRUE," ",IF('инд. оценки 2 кл.'!Z7&gt;2,IF('инд. оценки 2 кл.'!AA7=2,1,2),IF('инд. оценки 2 кл.'!AA7=2,3,4))))</f>
        <v xml:space="preserve"> </v>
      </c>
      <c r="K6" s="57" t="str">
        <f>IF(A6=0," ",IF(ISBLANK('Первичные данные 2 кл.'!C7)=TRUE," ",IF('инд. оценки 2 кл.'!AC7&gt;2,IF('инд. оценки 2 кл.'!AD7=2,1,2),IF('инд. оценки 2 кл.'!AD7=2,3,4))))</f>
        <v xml:space="preserve"> </v>
      </c>
      <c r="L6" s="56" t="str">
        <f>IF(A6=0," ",IF(ISBLANK('Первичные данные 2 кл.'!C7)=TRUE," ",IF('инд. оценки 2 кл.'!AF7&gt;2,IF('инд. оценки 2 кл.'!AG7=2,1,2),IF('инд. оценки 2 кл.'!AG7=2,3,4))))</f>
        <v xml:space="preserve"> </v>
      </c>
      <c r="M6" s="57" t="str">
        <f>IF(A6=0," ",IF(ISBLANK('Первичные данные 2 кл.'!C7)=TRUE," ",IF('инд. оценки 2 кл.'!AI7&gt;2,IF('инд. оценки 2 кл.'!AJ7=2,1,2),IF('инд. оценки 2 кл.'!AJ7=2,3,4))))</f>
        <v xml:space="preserve"> </v>
      </c>
      <c r="N6" s="57" t="str">
        <f>IF(A6=0," ",IF(ISBLANK('Первичные данные 2 кл.'!C7)=TRUE," ",IF('инд. оценки 2 кл.'!AL7&gt;2,IF('инд. оценки 2 кл.'!AM7=2,1,2),IF('инд. оценки 2 кл.'!AM7=2,3,4))))</f>
        <v xml:space="preserve"> </v>
      </c>
      <c r="O6" s="54" t="str">
        <f>IF(A6=0," ",IF(ISBLANK('Первичные данные 2 кл.'!C7)=TRUE," ",MODE(B6:N6)))</f>
        <v xml:space="preserve"> </v>
      </c>
    </row>
    <row r="7" spans="1:15" ht="11.1" customHeight="1" x14ac:dyDescent="0.3">
      <c r="A7" s="55">
        <f>'инд. оценки 2 кл.'!A8</f>
        <v>0</v>
      </c>
      <c r="B7" s="56" t="str">
        <f>IF(A7=0," ",IF(ISBLANK('Первичные данные 2 кл.'!C8)=TRUE," ",IF('инд. оценки 2 кл.'!B8&gt;2,IF('инд. оценки 2 кл.'!C8=2,1,2),IF('инд. оценки 2 кл.'!C8=2,3,4))))</f>
        <v xml:space="preserve"> </v>
      </c>
      <c r="C7" s="57" t="str">
        <f>IF(A7=0," ",IF(ISBLANK('Первичные данные 2 кл.'!C8)=TRUE," ",IF('инд. оценки 2 кл.'!E8&gt;2,IF('инд. оценки 2 кл.'!F8=2,1,2),IF('инд. оценки 2 кл.'!F8=2,3,4))))</f>
        <v xml:space="preserve"> </v>
      </c>
      <c r="D7" s="58" t="str">
        <f>IF(A7=0," ",IF(ISBLANK('Первичные данные 2 кл.'!C8)=TRUE," ",IF('инд. оценки 2 кл.'!H8&gt;2,IF('инд. оценки 2 кл.'!I8=2,1,2),IF('инд. оценки 2 кл.'!I8=2,3,4))))</f>
        <v xml:space="preserve"> </v>
      </c>
      <c r="E7" s="56" t="str">
        <f>IF(A7=0," ",IF(ISBLANK('Первичные данные 2 кл.'!C8)=TRUE," ",IF('инд. оценки 2 кл.'!K8&gt;2,IF('инд. оценки 2 кл.'!L8=2,1,2),IF('инд. оценки 2 кл.'!L8=2,3,4))))</f>
        <v xml:space="preserve"> </v>
      </c>
      <c r="F7" s="57" t="str">
        <f>IF(A7=0," ",IF(ISBLANK('Первичные данные 2 кл.'!C8)=TRUE," ",IF('инд. оценки 2 кл.'!N8&gt;2,IF('инд. оценки 2 кл.'!O8=2,1,2),IF('инд. оценки 2 кл.'!O8=2,3,4))))</f>
        <v xml:space="preserve"> </v>
      </c>
      <c r="G7" s="57" t="str">
        <f>IF(A7=0," ",IF(ISBLANK('Первичные данные 2 кл.'!C8)=TRUE," ",IF('инд. оценки 2 кл.'!Q8&gt;2,IF('инд. оценки 2 кл.'!R8=2,1,2),IF('инд. оценки 2 кл.'!R8=2,3,4))))</f>
        <v xml:space="preserve"> </v>
      </c>
      <c r="H7" s="57" t="str">
        <f>IF(A7=0," ",IF(ISBLANK('Первичные данные 2 кл.'!C8)=TRUE," ",IF('инд. оценки 2 кл.'!T8&gt;2,IF('инд. оценки 2 кл.'!U8=2,1,2),IF('инд. оценки 2 кл.'!U8=2,3,4))))</f>
        <v xml:space="preserve"> </v>
      </c>
      <c r="I7" s="57" t="str">
        <f>IF(A7=0," ",IF(ISBLANK('Первичные данные 2 кл.'!C8)=TRUE," ",IF('инд. оценки 2 кл.'!W8&gt;2,IF('инд. оценки 2 кл.'!X8=2,1,2),IF('инд. оценки 2 кл.'!X8=2,3,4))))</f>
        <v xml:space="preserve"> </v>
      </c>
      <c r="J7" s="57" t="str">
        <f>IF(A7=0," ",IF(ISBLANK('Первичные данные 2 кл.'!C8)=TRUE," ",IF('инд. оценки 2 кл.'!Z8&gt;2,IF('инд. оценки 2 кл.'!AA8=2,1,2),IF('инд. оценки 2 кл.'!AA8=2,3,4))))</f>
        <v xml:space="preserve"> </v>
      </c>
      <c r="K7" s="57" t="str">
        <f>IF(A7=0," ",IF(ISBLANK('Первичные данные 2 кл.'!C8)=TRUE," ",IF('инд. оценки 2 кл.'!AC8&gt;2,IF('инд. оценки 2 кл.'!AD8=2,1,2),IF('инд. оценки 2 кл.'!AD8=2,3,4))))</f>
        <v xml:space="preserve"> </v>
      </c>
      <c r="L7" s="56" t="str">
        <f>IF(A7=0," ",IF(ISBLANK('Первичные данные 2 кл.'!C8)=TRUE," ",IF('инд. оценки 2 кл.'!AF8&gt;2,IF('инд. оценки 2 кл.'!AG8=2,1,2),IF('инд. оценки 2 кл.'!AG8=2,3,4))))</f>
        <v xml:space="preserve"> </v>
      </c>
      <c r="M7" s="57" t="str">
        <f>IF(A7=0," ",IF(ISBLANK('Первичные данные 2 кл.'!C8)=TRUE," ",IF('инд. оценки 2 кл.'!AI8&gt;2,IF('инд. оценки 2 кл.'!AJ8=2,1,2),IF('инд. оценки 2 кл.'!AJ8=2,3,4))))</f>
        <v xml:space="preserve"> </v>
      </c>
      <c r="N7" s="57" t="str">
        <f>IF(A7=0," ",IF(ISBLANK('Первичные данные 2 кл.'!C8)=TRUE," ",IF('инд. оценки 2 кл.'!AL8&gt;2,IF('инд. оценки 2 кл.'!AM8=2,1,2),IF('инд. оценки 2 кл.'!AM8=2,3,4))))</f>
        <v xml:space="preserve"> </v>
      </c>
      <c r="O7" s="54" t="str">
        <f>IF(A7=0," ",IF(ISBLANK('Первичные данные 2 кл.'!C8)=TRUE," ",MODE(B7:N7)))</f>
        <v xml:space="preserve"> </v>
      </c>
    </row>
    <row r="8" spans="1:15" ht="11.1" customHeight="1" x14ac:dyDescent="0.3">
      <c r="A8" s="55">
        <f>'инд. оценки 2 кл.'!A9</f>
        <v>0</v>
      </c>
      <c r="B8" s="56" t="str">
        <f>IF(A8=0," ",IF(ISBLANK('Первичные данные 2 кл.'!C9)=TRUE," ",IF('инд. оценки 2 кл.'!B9&gt;2,IF('инд. оценки 2 кл.'!C9=2,1,2),IF('инд. оценки 2 кл.'!C9=2,3,4))))</f>
        <v xml:space="preserve"> </v>
      </c>
      <c r="C8" s="57" t="str">
        <f>IF(A8=0," ",IF(ISBLANK('Первичные данные 2 кл.'!C9)=TRUE," ",IF('инд. оценки 2 кл.'!E9&gt;2,IF('инд. оценки 2 кл.'!F9=2,1,2),IF('инд. оценки 2 кл.'!F9=2,3,4))))</f>
        <v xml:space="preserve"> </v>
      </c>
      <c r="D8" s="58" t="str">
        <f>IF(A8=0," ",IF(ISBLANK('Первичные данные 2 кл.'!C9)=TRUE," ",IF('инд. оценки 2 кл.'!H9&gt;2,IF('инд. оценки 2 кл.'!I9=2,1,2),IF('инд. оценки 2 кл.'!I9=2,3,4))))</f>
        <v xml:space="preserve"> </v>
      </c>
      <c r="E8" s="56" t="str">
        <f>IF(A8=0," ",IF(ISBLANK('Первичные данные 2 кл.'!C9)=TRUE," ",IF('инд. оценки 2 кл.'!K9&gt;2,IF('инд. оценки 2 кл.'!L9=2,1,2),IF('инд. оценки 2 кл.'!L9=2,3,4))))</f>
        <v xml:space="preserve"> </v>
      </c>
      <c r="F8" s="57" t="str">
        <f>IF(A8=0," ",IF(ISBLANK('Первичные данные 2 кл.'!C9)=TRUE," ",IF('инд. оценки 2 кл.'!N9&gt;2,IF('инд. оценки 2 кл.'!O9=2,1,2),IF('инд. оценки 2 кл.'!O9=2,3,4))))</f>
        <v xml:space="preserve"> </v>
      </c>
      <c r="G8" s="57" t="str">
        <f>IF(A8=0," ",IF(ISBLANK('Первичные данные 2 кл.'!C9)=TRUE," ",IF('инд. оценки 2 кл.'!Q9&gt;2,IF('инд. оценки 2 кл.'!R9=2,1,2),IF('инд. оценки 2 кл.'!R9=2,3,4))))</f>
        <v xml:space="preserve"> </v>
      </c>
      <c r="H8" s="57" t="str">
        <f>IF(A8=0," ",IF(ISBLANK('Первичные данные 2 кл.'!C9)=TRUE," ",IF('инд. оценки 2 кл.'!T9&gt;2,IF('инд. оценки 2 кл.'!U9=2,1,2),IF('инд. оценки 2 кл.'!U9=2,3,4))))</f>
        <v xml:space="preserve"> </v>
      </c>
      <c r="I8" s="57" t="str">
        <f>IF(A8=0," ",IF(ISBLANK('Первичные данные 2 кл.'!C9)=TRUE," ",IF('инд. оценки 2 кл.'!W9&gt;2,IF('инд. оценки 2 кл.'!X9=2,1,2),IF('инд. оценки 2 кл.'!X9=2,3,4))))</f>
        <v xml:space="preserve"> </v>
      </c>
      <c r="J8" s="57" t="str">
        <f>IF(A8=0," ",IF(ISBLANK('Первичные данные 2 кл.'!C9)=TRUE," ",IF('инд. оценки 2 кл.'!Z9&gt;2,IF('инд. оценки 2 кл.'!AA9=2,1,2),IF('инд. оценки 2 кл.'!AA9=2,3,4))))</f>
        <v xml:space="preserve"> </v>
      </c>
      <c r="K8" s="57" t="str">
        <f>IF(A8=0," ",IF(ISBLANK('Первичные данные 2 кл.'!C9)=TRUE," ",IF('инд. оценки 2 кл.'!AC9&gt;2,IF('инд. оценки 2 кл.'!AD9=2,1,2),IF('инд. оценки 2 кл.'!AD9=2,3,4))))</f>
        <v xml:space="preserve"> </v>
      </c>
      <c r="L8" s="56" t="str">
        <f>IF(A8=0," ",IF(ISBLANK('Первичные данные 2 кл.'!C9)=TRUE," ",IF('инд. оценки 2 кл.'!AF9&gt;2,IF('инд. оценки 2 кл.'!AG9=2,1,2),IF('инд. оценки 2 кл.'!AG9=2,3,4))))</f>
        <v xml:space="preserve"> </v>
      </c>
      <c r="M8" s="57" t="str">
        <f>IF(A8=0," ",IF(ISBLANK('Первичные данные 2 кл.'!C9)=TRUE," ",IF('инд. оценки 2 кл.'!AI9&gt;2,IF('инд. оценки 2 кл.'!AJ9=2,1,2),IF('инд. оценки 2 кл.'!AJ9=2,3,4))))</f>
        <v xml:space="preserve"> </v>
      </c>
      <c r="N8" s="57" t="str">
        <f>IF(A8=0," ",IF(ISBLANK('Первичные данные 2 кл.'!C9)=TRUE," ",IF('инд. оценки 2 кл.'!AL9&gt;2,IF('инд. оценки 2 кл.'!AM9=2,1,2),IF('инд. оценки 2 кл.'!AM9=2,3,4))))</f>
        <v xml:space="preserve"> </v>
      </c>
      <c r="O8" s="54" t="str">
        <f>IF(A8=0," ",IF(ISBLANK('Первичные данные 2 кл.'!C9)=TRUE," ",MODE(B8:N8)))</f>
        <v xml:space="preserve"> </v>
      </c>
    </row>
    <row r="9" spans="1:15" ht="11.1" customHeight="1" x14ac:dyDescent="0.3">
      <c r="A9" s="55">
        <f>'инд. оценки 2 кл.'!A10</f>
        <v>0</v>
      </c>
      <c r="B9" s="56" t="str">
        <f>IF(A9=0," ",IF(ISBLANK('Первичные данные 2 кл.'!C10)=TRUE," ",IF('инд. оценки 2 кл.'!B10&gt;2,IF('инд. оценки 2 кл.'!C10=2,1,2),IF('инд. оценки 2 кл.'!C10=2,3,4))))</f>
        <v xml:space="preserve"> </v>
      </c>
      <c r="C9" s="57" t="str">
        <f>IF(A9=0," ",IF(ISBLANK('Первичные данные 2 кл.'!C10)=TRUE," ",IF('инд. оценки 2 кл.'!E10&gt;2,IF('инд. оценки 2 кл.'!F10=2,1,2),IF('инд. оценки 2 кл.'!F10=2,3,4))))</f>
        <v xml:space="preserve"> </v>
      </c>
      <c r="D9" s="58" t="str">
        <f>IF(A9=0," ",IF(ISBLANK('Первичные данные 2 кл.'!C10)=TRUE," ",IF('инд. оценки 2 кл.'!H10&gt;2,IF('инд. оценки 2 кл.'!I10=2,1,2),IF('инд. оценки 2 кл.'!I10=2,3,4))))</f>
        <v xml:space="preserve"> </v>
      </c>
      <c r="E9" s="56" t="str">
        <f>IF(A9=0," ",IF(ISBLANK('Первичные данные 2 кл.'!C10)=TRUE," ",IF('инд. оценки 2 кл.'!K10&gt;2,IF('инд. оценки 2 кл.'!L10=2,1,2),IF('инд. оценки 2 кл.'!L10=2,3,4))))</f>
        <v xml:space="preserve"> </v>
      </c>
      <c r="F9" s="57" t="str">
        <f>IF(A9=0," ",IF(ISBLANK('Первичные данные 2 кл.'!C10)=TRUE," ",IF('инд. оценки 2 кл.'!N10&gt;2,IF('инд. оценки 2 кл.'!O10=2,1,2),IF('инд. оценки 2 кл.'!O10=2,3,4))))</f>
        <v xml:space="preserve"> </v>
      </c>
      <c r="G9" s="57" t="str">
        <f>IF(A9=0," ",IF(ISBLANK('Первичные данные 2 кл.'!C10)=TRUE," ",IF('инд. оценки 2 кл.'!Q10&gt;2,IF('инд. оценки 2 кл.'!R10=2,1,2),IF('инд. оценки 2 кл.'!R10=2,3,4))))</f>
        <v xml:space="preserve"> </v>
      </c>
      <c r="H9" s="57" t="str">
        <f>IF(A9=0," ",IF(ISBLANK('Первичные данные 2 кл.'!C10)=TRUE," ",IF('инд. оценки 2 кл.'!T10&gt;2,IF('инд. оценки 2 кл.'!U10=2,1,2),IF('инд. оценки 2 кл.'!U10=2,3,4))))</f>
        <v xml:space="preserve"> </v>
      </c>
      <c r="I9" s="57" t="str">
        <f>IF(A9=0," ",IF(ISBLANK('Первичные данные 2 кл.'!C10)=TRUE," ",IF('инд. оценки 2 кл.'!W10&gt;2,IF('инд. оценки 2 кл.'!X10=2,1,2),IF('инд. оценки 2 кл.'!X10=2,3,4))))</f>
        <v xml:space="preserve"> </v>
      </c>
      <c r="J9" s="57" t="str">
        <f>IF(A9=0," ",IF(ISBLANK('Первичные данные 2 кл.'!C10)=TRUE," ",IF('инд. оценки 2 кл.'!Z10&gt;2,IF('инд. оценки 2 кл.'!AA10=2,1,2),IF('инд. оценки 2 кл.'!AA10=2,3,4))))</f>
        <v xml:space="preserve"> </v>
      </c>
      <c r="K9" s="57" t="str">
        <f>IF(A9=0," ",IF(ISBLANK('Первичные данные 2 кл.'!C10)=TRUE," ",IF('инд. оценки 2 кл.'!AC10&gt;2,IF('инд. оценки 2 кл.'!AD10=2,1,2),IF('инд. оценки 2 кл.'!AD10=2,3,4))))</f>
        <v xml:space="preserve"> </v>
      </c>
      <c r="L9" s="56" t="str">
        <f>IF(A9=0," ",IF(ISBLANK('Первичные данные 2 кл.'!C10)=TRUE," ",IF('инд. оценки 2 кл.'!AF10&gt;2,IF('инд. оценки 2 кл.'!AG10=2,1,2),IF('инд. оценки 2 кл.'!AG10=2,3,4))))</f>
        <v xml:space="preserve"> </v>
      </c>
      <c r="M9" s="57" t="str">
        <f>IF(A9=0," ",IF(ISBLANK('Первичные данные 2 кл.'!C10)=TRUE," ",IF('инд. оценки 2 кл.'!AI10&gt;2,IF('инд. оценки 2 кл.'!AJ10=2,1,2),IF('инд. оценки 2 кл.'!AJ10=2,3,4))))</f>
        <v xml:space="preserve"> </v>
      </c>
      <c r="N9" s="57" t="str">
        <f>IF(A9=0," ",IF(ISBLANK('Первичные данные 2 кл.'!C10)=TRUE," ",IF('инд. оценки 2 кл.'!AL10&gt;2,IF('инд. оценки 2 кл.'!AM10=2,1,2),IF('инд. оценки 2 кл.'!AM10=2,3,4))))</f>
        <v xml:space="preserve"> </v>
      </c>
      <c r="O9" s="54" t="str">
        <f>IF(A9=0," ",IF(ISBLANK('Первичные данные 2 кл.'!C10)=TRUE," ",MODE(B9:N9)))</f>
        <v xml:space="preserve"> </v>
      </c>
    </row>
    <row r="10" spans="1:15" ht="11.1" customHeight="1" x14ac:dyDescent="0.3">
      <c r="A10" s="55">
        <f>'инд. оценки 2 кл.'!A11</f>
        <v>0</v>
      </c>
      <c r="B10" s="56" t="str">
        <f>IF(A10=0," ",IF(ISBLANK('Первичные данные 2 кл.'!C11)=TRUE," ",IF('инд. оценки 2 кл.'!B11&gt;2,IF('инд. оценки 2 кл.'!C11=2,1,2),IF('инд. оценки 2 кл.'!C11=2,3,4))))</f>
        <v xml:space="preserve"> </v>
      </c>
      <c r="C10" s="57" t="str">
        <f>IF(A10=0," ",IF(ISBLANK('Первичные данные 2 кл.'!C11)=TRUE," ",IF('инд. оценки 2 кл.'!E11&gt;2,IF('инд. оценки 2 кл.'!F11=2,1,2),IF('инд. оценки 2 кл.'!F11=2,3,4))))</f>
        <v xml:space="preserve"> </v>
      </c>
      <c r="D10" s="58" t="str">
        <f>IF(A10=0," ",IF(ISBLANK('Первичные данные 2 кл.'!C11)=TRUE," ",IF('инд. оценки 2 кл.'!H11&gt;2,IF('инд. оценки 2 кл.'!I11=2,1,2),IF('инд. оценки 2 кл.'!I11=2,3,4))))</f>
        <v xml:space="preserve"> </v>
      </c>
      <c r="E10" s="56" t="str">
        <f>IF(A10=0," ",IF(ISBLANK('Первичные данные 2 кл.'!C11)=TRUE," ",IF('инд. оценки 2 кл.'!K11&gt;2,IF('инд. оценки 2 кл.'!L11=2,1,2),IF('инд. оценки 2 кл.'!L11=2,3,4))))</f>
        <v xml:space="preserve"> </v>
      </c>
      <c r="F10" s="57" t="str">
        <f>IF(A10=0," ",IF(ISBLANK('Первичные данные 2 кл.'!C11)=TRUE," ",IF('инд. оценки 2 кл.'!N11&gt;2,IF('инд. оценки 2 кл.'!O11=2,1,2),IF('инд. оценки 2 кл.'!O11=2,3,4))))</f>
        <v xml:space="preserve"> </v>
      </c>
      <c r="G10" s="57" t="str">
        <f>IF(A10=0," ",IF(ISBLANK('Первичные данные 2 кл.'!C11)=TRUE," ",IF('инд. оценки 2 кл.'!Q11&gt;2,IF('инд. оценки 2 кл.'!R11=2,1,2),IF('инд. оценки 2 кл.'!R11=2,3,4))))</f>
        <v xml:space="preserve"> </v>
      </c>
      <c r="H10" s="57" t="str">
        <f>IF(A10=0," ",IF(ISBLANK('Первичные данные 2 кл.'!C11)=TRUE," ",IF('инд. оценки 2 кл.'!T11&gt;2,IF('инд. оценки 2 кл.'!U11=2,1,2),IF('инд. оценки 2 кл.'!U11=2,3,4))))</f>
        <v xml:space="preserve"> </v>
      </c>
      <c r="I10" s="57" t="str">
        <f>IF(A10=0," ",IF(ISBLANK('Первичные данные 2 кл.'!C11)=TRUE," ",IF('инд. оценки 2 кл.'!W11&gt;2,IF('инд. оценки 2 кл.'!X11=2,1,2),IF('инд. оценки 2 кл.'!X11=2,3,4))))</f>
        <v xml:space="preserve"> </v>
      </c>
      <c r="J10" s="57" t="str">
        <f>IF(A10=0," ",IF(ISBLANK('Первичные данные 2 кл.'!C11)=TRUE," ",IF('инд. оценки 2 кл.'!Z11&gt;2,IF('инд. оценки 2 кл.'!AA11=2,1,2),IF('инд. оценки 2 кл.'!AA11=2,3,4))))</f>
        <v xml:space="preserve"> </v>
      </c>
      <c r="K10" s="57" t="str">
        <f>IF(A10=0," ",IF(ISBLANK('Первичные данные 2 кл.'!C11)=TRUE," ",IF('инд. оценки 2 кл.'!AC11&gt;2,IF('инд. оценки 2 кл.'!AD11=2,1,2),IF('инд. оценки 2 кл.'!AD11=2,3,4))))</f>
        <v xml:space="preserve"> </v>
      </c>
      <c r="L10" s="56" t="str">
        <f>IF(A10=0," ",IF(ISBLANK('Первичные данные 2 кл.'!C11)=TRUE," ",IF('инд. оценки 2 кл.'!AF11&gt;2,IF('инд. оценки 2 кл.'!AG11=2,1,2),IF('инд. оценки 2 кл.'!AG11=2,3,4))))</f>
        <v xml:space="preserve"> </v>
      </c>
      <c r="M10" s="57" t="str">
        <f>IF(A10=0," ",IF(ISBLANK('Первичные данные 2 кл.'!C11)=TRUE," ",IF('инд. оценки 2 кл.'!AI11&gt;2,IF('инд. оценки 2 кл.'!AJ11=2,1,2),IF('инд. оценки 2 кл.'!AJ11=2,3,4))))</f>
        <v xml:space="preserve"> </v>
      </c>
      <c r="N10" s="57" t="str">
        <f>IF(A10=0," ",IF(ISBLANK('Первичные данные 2 кл.'!C11)=TRUE," ",IF('инд. оценки 2 кл.'!AL11&gt;2,IF('инд. оценки 2 кл.'!AM11=2,1,2),IF('инд. оценки 2 кл.'!AM11=2,3,4))))</f>
        <v xml:space="preserve"> </v>
      </c>
      <c r="O10" s="54" t="str">
        <f>IF(A10=0," ",IF(ISBLANK('Первичные данные 2 кл.'!C11)=TRUE," ",MODE(B10:N10)))</f>
        <v xml:space="preserve"> </v>
      </c>
    </row>
    <row r="11" spans="1:15" ht="11.1" customHeight="1" x14ac:dyDescent="0.3">
      <c r="A11" s="55">
        <f>'инд. оценки 2 кл.'!A12</f>
        <v>0</v>
      </c>
      <c r="B11" s="56" t="str">
        <f>IF(A11=0," ",IF(ISBLANK('Первичные данные 2 кл.'!C12)=TRUE," ",IF('инд. оценки 2 кл.'!B12&gt;2,IF('инд. оценки 2 кл.'!C12=2,1,2),IF('инд. оценки 2 кл.'!C12=2,3,4))))</f>
        <v xml:space="preserve"> </v>
      </c>
      <c r="C11" s="57" t="str">
        <f>IF(A11=0," ",IF(ISBLANK('Первичные данные 2 кл.'!C12)=TRUE," ",IF('инд. оценки 2 кл.'!E12&gt;2,IF('инд. оценки 2 кл.'!F12=2,1,2),IF('инд. оценки 2 кл.'!F12=2,3,4))))</f>
        <v xml:space="preserve"> </v>
      </c>
      <c r="D11" s="58" t="str">
        <f>IF(A11=0," ",IF(ISBLANK('Первичные данные 2 кл.'!C12)=TRUE," ",IF('инд. оценки 2 кл.'!H12&gt;2,IF('инд. оценки 2 кл.'!I12=2,1,2),IF('инд. оценки 2 кл.'!I12=2,3,4))))</f>
        <v xml:space="preserve"> </v>
      </c>
      <c r="E11" s="56" t="str">
        <f>IF(A11=0," ",IF(ISBLANK('Первичные данные 2 кл.'!C12)=TRUE," ",IF('инд. оценки 2 кл.'!K12&gt;2,IF('инд. оценки 2 кл.'!L12=2,1,2),IF('инд. оценки 2 кл.'!L12=2,3,4))))</f>
        <v xml:space="preserve"> </v>
      </c>
      <c r="F11" s="57" t="str">
        <f>IF(A11=0," ",IF(ISBLANK('Первичные данные 2 кл.'!C12)=TRUE," ",IF('инд. оценки 2 кл.'!N12&gt;2,IF('инд. оценки 2 кл.'!O12=2,1,2),IF('инд. оценки 2 кл.'!O12=2,3,4))))</f>
        <v xml:space="preserve"> </v>
      </c>
      <c r="G11" s="57" t="str">
        <f>IF(A11=0," ",IF(ISBLANK('Первичные данные 2 кл.'!C12)=TRUE," ",IF('инд. оценки 2 кл.'!Q12&gt;2,IF('инд. оценки 2 кл.'!R12=2,1,2),IF('инд. оценки 2 кл.'!R12=2,3,4))))</f>
        <v xml:space="preserve"> </v>
      </c>
      <c r="H11" s="57" t="str">
        <f>IF(A11=0," ",IF(ISBLANK('Первичные данные 2 кл.'!C12)=TRUE," ",IF('инд. оценки 2 кл.'!T12&gt;2,IF('инд. оценки 2 кл.'!U12=2,1,2),IF('инд. оценки 2 кл.'!U12=2,3,4))))</f>
        <v xml:space="preserve"> </v>
      </c>
      <c r="I11" s="57" t="str">
        <f>IF(A11=0," ",IF(ISBLANK('Первичные данные 2 кл.'!C12)=TRUE," ",IF('инд. оценки 2 кл.'!W12&gt;2,IF('инд. оценки 2 кл.'!X12=2,1,2),IF('инд. оценки 2 кл.'!X12=2,3,4))))</f>
        <v xml:space="preserve"> </v>
      </c>
      <c r="J11" s="57" t="str">
        <f>IF(A11=0," ",IF(ISBLANK('Первичные данные 2 кл.'!C12)=TRUE," ",IF('инд. оценки 2 кл.'!Z12&gt;2,IF('инд. оценки 2 кл.'!AA12=2,1,2),IF('инд. оценки 2 кл.'!AA12=2,3,4))))</f>
        <v xml:space="preserve"> </v>
      </c>
      <c r="K11" s="57" t="str">
        <f>IF(A11=0," ",IF(ISBLANK('Первичные данные 2 кл.'!C12)=TRUE," ",IF('инд. оценки 2 кл.'!AC12&gt;2,IF('инд. оценки 2 кл.'!AD12=2,1,2),IF('инд. оценки 2 кл.'!AD12=2,3,4))))</f>
        <v xml:space="preserve"> </v>
      </c>
      <c r="L11" s="56" t="str">
        <f>IF(A11=0," ",IF(ISBLANK('Первичные данные 2 кл.'!C12)=TRUE," ",IF('инд. оценки 2 кл.'!AF12&gt;2,IF('инд. оценки 2 кл.'!AG12=2,1,2),IF('инд. оценки 2 кл.'!AG12=2,3,4))))</f>
        <v xml:space="preserve"> </v>
      </c>
      <c r="M11" s="57" t="str">
        <f>IF(A11=0," ",IF(ISBLANK('Первичные данные 2 кл.'!C12)=TRUE," ",IF('инд. оценки 2 кл.'!AI12&gt;2,IF('инд. оценки 2 кл.'!AJ12=2,1,2),IF('инд. оценки 2 кл.'!AJ12=2,3,4))))</f>
        <v xml:space="preserve"> </v>
      </c>
      <c r="N11" s="57" t="str">
        <f>IF(A11=0," ",IF(ISBLANK('Первичные данные 2 кл.'!C12)=TRUE," ",IF('инд. оценки 2 кл.'!AL12&gt;2,IF('инд. оценки 2 кл.'!AM12=2,1,2),IF('инд. оценки 2 кл.'!AM12=2,3,4))))</f>
        <v xml:space="preserve"> </v>
      </c>
      <c r="O11" s="54" t="str">
        <f>IF(A11=0," ",IF(ISBLANK('Первичные данные 2 кл.'!C12)=TRUE," ",MODE(B11:N11)))</f>
        <v xml:space="preserve"> </v>
      </c>
    </row>
    <row r="12" spans="1:15" ht="11.1" customHeight="1" x14ac:dyDescent="0.3">
      <c r="A12" s="55">
        <f>'инд. оценки 2 кл.'!A13</f>
        <v>0</v>
      </c>
      <c r="B12" s="56" t="str">
        <f>IF(A12=0," ",IF(ISBLANK('Первичные данные 2 кл.'!C13)=TRUE," ",IF('инд. оценки 2 кл.'!B13&gt;2,IF('инд. оценки 2 кл.'!C13=2,1,2),IF('инд. оценки 2 кл.'!C13=2,3,4))))</f>
        <v xml:space="preserve"> </v>
      </c>
      <c r="C12" s="57" t="str">
        <f>IF(A12=0," ",IF(ISBLANK('Первичные данные 2 кл.'!C13)=TRUE," ",IF('инд. оценки 2 кл.'!E13&gt;2,IF('инд. оценки 2 кл.'!F13=2,1,2),IF('инд. оценки 2 кл.'!F13=2,3,4))))</f>
        <v xml:space="preserve"> </v>
      </c>
      <c r="D12" s="58" t="str">
        <f>IF(A12=0," ",IF(ISBLANK('Первичные данные 2 кл.'!C13)=TRUE," ",IF('инд. оценки 2 кл.'!H13&gt;2,IF('инд. оценки 2 кл.'!I13=2,1,2),IF('инд. оценки 2 кл.'!I13=2,3,4))))</f>
        <v xml:space="preserve"> </v>
      </c>
      <c r="E12" s="56" t="str">
        <f>IF(A12=0," ",IF(ISBLANK('Первичные данные 2 кл.'!C13)=TRUE," ",IF('инд. оценки 2 кл.'!K13&gt;2,IF('инд. оценки 2 кл.'!L13=2,1,2),IF('инд. оценки 2 кл.'!L13=2,3,4))))</f>
        <v xml:space="preserve"> </v>
      </c>
      <c r="F12" s="57" t="str">
        <f>IF(A12=0," ",IF(ISBLANK('Первичные данные 2 кл.'!C13)=TRUE," ",IF('инд. оценки 2 кл.'!N13&gt;2,IF('инд. оценки 2 кл.'!O13=2,1,2),IF('инд. оценки 2 кл.'!O13=2,3,4))))</f>
        <v xml:space="preserve"> </v>
      </c>
      <c r="G12" s="57" t="str">
        <f>IF(A12=0," ",IF(ISBLANK('Первичные данные 2 кл.'!C13)=TRUE," ",IF('инд. оценки 2 кл.'!Q13&gt;2,IF('инд. оценки 2 кл.'!R13=2,1,2),IF('инд. оценки 2 кл.'!R13=2,3,4))))</f>
        <v xml:space="preserve"> </v>
      </c>
      <c r="H12" s="57" t="str">
        <f>IF(A12=0," ",IF(ISBLANK('Первичные данные 2 кл.'!C13)=TRUE," ",IF('инд. оценки 2 кл.'!T13&gt;2,IF('инд. оценки 2 кл.'!U13=2,1,2),IF('инд. оценки 2 кл.'!U13=2,3,4))))</f>
        <v xml:space="preserve"> </v>
      </c>
      <c r="I12" s="57" t="str">
        <f>IF(A12=0," ",IF(ISBLANK('Первичные данные 2 кл.'!C13)=TRUE," ",IF('инд. оценки 2 кл.'!W13&gt;2,IF('инд. оценки 2 кл.'!X13=2,1,2),IF('инд. оценки 2 кл.'!X13=2,3,4))))</f>
        <v xml:space="preserve"> </v>
      </c>
      <c r="J12" s="57" t="str">
        <f>IF(A12=0," ",IF(ISBLANK('Первичные данные 2 кл.'!C13)=TRUE," ",IF('инд. оценки 2 кл.'!Z13&gt;2,IF('инд. оценки 2 кл.'!AA13=2,1,2),IF('инд. оценки 2 кл.'!AA13=2,3,4))))</f>
        <v xml:space="preserve"> </v>
      </c>
      <c r="K12" s="57" t="str">
        <f>IF(A12=0," ",IF(ISBLANK('Первичные данные 2 кл.'!C13)=TRUE," ",IF('инд. оценки 2 кл.'!AC13&gt;2,IF('инд. оценки 2 кл.'!AD13=2,1,2),IF('инд. оценки 2 кл.'!AD13=2,3,4))))</f>
        <v xml:space="preserve"> </v>
      </c>
      <c r="L12" s="56" t="str">
        <f>IF(A12=0," ",IF(ISBLANK('Первичные данные 2 кл.'!C13)=TRUE," ",IF('инд. оценки 2 кл.'!AF13&gt;2,IF('инд. оценки 2 кл.'!AG13=2,1,2),IF('инд. оценки 2 кл.'!AG13=2,3,4))))</f>
        <v xml:space="preserve"> </v>
      </c>
      <c r="M12" s="57" t="str">
        <f>IF(A12=0," ",IF(ISBLANK('Первичные данные 2 кл.'!C13)=TRUE," ",IF('инд. оценки 2 кл.'!AI13&gt;2,IF('инд. оценки 2 кл.'!AJ13=2,1,2),IF('инд. оценки 2 кл.'!AJ13=2,3,4))))</f>
        <v xml:space="preserve"> </v>
      </c>
      <c r="N12" s="57" t="str">
        <f>IF(A12=0," ",IF(ISBLANK('Первичные данные 2 кл.'!C13)=TRUE," ",IF('инд. оценки 2 кл.'!AL13&gt;2,IF('инд. оценки 2 кл.'!AM13=2,1,2),IF('инд. оценки 2 кл.'!AM13=2,3,4))))</f>
        <v xml:space="preserve"> </v>
      </c>
      <c r="O12" s="54" t="str">
        <f>IF(A12=0," ",IF(ISBLANK('Первичные данные 2 кл.'!C13)=TRUE," ",MODE(B12:N12)))</f>
        <v xml:space="preserve"> </v>
      </c>
    </row>
    <row r="13" spans="1:15" ht="11.1" customHeight="1" x14ac:dyDescent="0.3">
      <c r="A13" s="55">
        <f>'инд. оценки 2 кл.'!A14</f>
        <v>0</v>
      </c>
      <c r="B13" s="56" t="str">
        <f>IF(A13=0," ",IF(ISBLANK('Первичные данные 2 кл.'!C14)=TRUE," ",IF('инд. оценки 2 кл.'!B14&gt;2,IF('инд. оценки 2 кл.'!C14=2,1,2),IF('инд. оценки 2 кл.'!C14=2,3,4))))</f>
        <v xml:space="preserve"> </v>
      </c>
      <c r="C13" s="57" t="str">
        <f>IF(A13=0," ",IF(ISBLANK('Первичные данные 2 кл.'!C14)=TRUE," ",IF('инд. оценки 2 кл.'!E14&gt;2,IF('инд. оценки 2 кл.'!F14=2,1,2),IF('инд. оценки 2 кл.'!F14=2,3,4))))</f>
        <v xml:space="preserve"> </v>
      </c>
      <c r="D13" s="58" t="str">
        <f>IF(A13=0," ",IF(ISBLANK('Первичные данные 2 кл.'!C14)=TRUE," ",IF('инд. оценки 2 кл.'!H14&gt;2,IF('инд. оценки 2 кл.'!I14=2,1,2),IF('инд. оценки 2 кл.'!I14=2,3,4))))</f>
        <v xml:space="preserve"> </v>
      </c>
      <c r="E13" s="56" t="str">
        <f>IF(A13=0," ",IF(ISBLANK('Первичные данные 2 кл.'!C14)=TRUE," ",IF('инд. оценки 2 кл.'!K14&gt;2,IF('инд. оценки 2 кл.'!L14=2,1,2),IF('инд. оценки 2 кл.'!L14=2,3,4))))</f>
        <v xml:space="preserve"> </v>
      </c>
      <c r="F13" s="57" t="str">
        <f>IF(A13=0," ",IF(ISBLANK('Первичные данные 2 кл.'!C14)=TRUE," ",IF('инд. оценки 2 кл.'!N14&gt;2,IF('инд. оценки 2 кл.'!O14=2,1,2),IF('инд. оценки 2 кл.'!O14=2,3,4))))</f>
        <v xml:space="preserve"> </v>
      </c>
      <c r="G13" s="57" t="str">
        <f>IF(A13=0," ",IF(ISBLANK('Первичные данные 2 кл.'!C14)=TRUE," ",IF('инд. оценки 2 кл.'!Q14&gt;2,IF('инд. оценки 2 кл.'!R14=2,1,2),IF('инд. оценки 2 кл.'!R14=2,3,4))))</f>
        <v xml:space="preserve"> </v>
      </c>
      <c r="H13" s="57" t="str">
        <f>IF(A13=0," ",IF(ISBLANK('Первичные данные 2 кл.'!C14)=TRUE," ",IF('инд. оценки 2 кл.'!T14&gt;2,IF('инд. оценки 2 кл.'!U14=2,1,2),IF('инд. оценки 2 кл.'!U14=2,3,4))))</f>
        <v xml:space="preserve"> </v>
      </c>
      <c r="I13" s="57" t="str">
        <f>IF(A13=0," ",IF(ISBLANK('Первичные данные 2 кл.'!C14)=TRUE," ",IF('инд. оценки 2 кл.'!W14&gt;2,IF('инд. оценки 2 кл.'!X14=2,1,2),IF('инд. оценки 2 кл.'!X14=2,3,4))))</f>
        <v xml:space="preserve"> </v>
      </c>
      <c r="J13" s="57" t="str">
        <f>IF(A13=0," ",IF(ISBLANK('Первичные данные 2 кл.'!C14)=TRUE," ",IF('инд. оценки 2 кл.'!Z14&gt;2,IF('инд. оценки 2 кл.'!AA14=2,1,2),IF('инд. оценки 2 кл.'!AA14=2,3,4))))</f>
        <v xml:space="preserve"> </v>
      </c>
      <c r="K13" s="57" t="str">
        <f>IF(A13=0," ",IF(ISBLANK('Первичные данные 2 кл.'!C14)=TRUE," ",IF('инд. оценки 2 кл.'!AC14&gt;2,IF('инд. оценки 2 кл.'!AD14=2,1,2),IF('инд. оценки 2 кл.'!AD14=2,3,4))))</f>
        <v xml:space="preserve"> </v>
      </c>
      <c r="L13" s="56" t="str">
        <f>IF(A13=0," ",IF(ISBLANK('Первичные данные 2 кл.'!C14)=TRUE," ",IF('инд. оценки 2 кл.'!AF14&gt;2,IF('инд. оценки 2 кл.'!AG14=2,1,2),IF('инд. оценки 2 кл.'!AG14=2,3,4))))</f>
        <v xml:space="preserve"> </v>
      </c>
      <c r="M13" s="57" t="str">
        <f>IF(A13=0," ",IF(ISBLANK('Первичные данные 2 кл.'!C14)=TRUE," ",IF('инд. оценки 2 кл.'!AI14&gt;2,IF('инд. оценки 2 кл.'!AJ14=2,1,2),IF('инд. оценки 2 кл.'!AJ14=2,3,4))))</f>
        <v xml:space="preserve"> </v>
      </c>
      <c r="N13" s="57" t="str">
        <f>IF(A13=0," ",IF(ISBLANK('Первичные данные 2 кл.'!C14)=TRUE," ",IF('инд. оценки 2 кл.'!AL14&gt;2,IF('инд. оценки 2 кл.'!AM14=2,1,2),IF('инд. оценки 2 кл.'!AM14=2,3,4))))</f>
        <v xml:space="preserve"> </v>
      </c>
      <c r="O13" s="54" t="str">
        <f>IF(A13=0," ",IF(ISBLANK('Первичные данные 2 кл.'!C14)=TRUE," ",MODE(B13:N13)))</f>
        <v xml:space="preserve"> </v>
      </c>
    </row>
    <row r="14" spans="1:15" ht="11.1" customHeight="1" x14ac:dyDescent="0.3">
      <c r="A14" s="55">
        <f>'инд. оценки 2 кл.'!A15</f>
        <v>0</v>
      </c>
      <c r="B14" s="56" t="str">
        <f>IF(A14=0," ",IF(ISBLANK('Первичные данные 2 кл.'!C15)=TRUE," ",IF('инд. оценки 2 кл.'!B15&gt;2,IF('инд. оценки 2 кл.'!C15=2,1,2),IF('инд. оценки 2 кл.'!C15=2,3,4))))</f>
        <v xml:space="preserve"> </v>
      </c>
      <c r="C14" s="57" t="str">
        <f>IF(A14=0," ",IF(ISBLANK('Первичные данные 2 кл.'!C15)=TRUE," ",IF('инд. оценки 2 кл.'!E15&gt;2,IF('инд. оценки 2 кл.'!F15=2,1,2),IF('инд. оценки 2 кл.'!F15=2,3,4))))</f>
        <v xml:space="preserve"> </v>
      </c>
      <c r="D14" s="58" t="str">
        <f>IF(A14=0," ",IF(ISBLANK('Первичные данные 2 кл.'!C15)=TRUE," ",IF('инд. оценки 2 кл.'!H15&gt;2,IF('инд. оценки 2 кл.'!I15=2,1,2),IF('инд. оценки 2 кл.'!I15=2,3,4))))</f>
        <v xml:space="preserve"> </v>
      </c>
      <c r="E14" s="56" t="str">
        <f>IF(A14=0," ",IF(ISBLANK('Первичные данные 2 кл.'!C15)=TRUE," ",IF('инд. оценки 2 кл.'!K15&gt;2,IF('инд. оценки 2 кл.'!L15=2,1,2),IF('инд. оценки 2 кл.'!L15=2,3,4))))</f>
        <v xml:space="preserve"> </v>
      </c>
      <c r="F14" s="57" t="str">
        <f>IF(A14=0," ",IF(ISBLANK('Первичные данные 2 кл.'!C15)=TRUE," ",IF('инд. оценки 2 кл.'!N15&gt;2,IF('инд. оценки 2 кл.'!O15=2,1,2),IF('инд. оценки 2 кл.'!O15=2,3,4))))</f>
        <v xml:space="preserve"> </v>
      </c>
      <c r="G14" s="57" t="str">
        <f>IF(A14=0," ",IF(ISBLANK('Первичные данные 2 кл.'!C15)=TRUE," ",IF('инд. оценки 2 кл.'!Q15&gt;2,IF('инд. оценки 2 кл.'!R15=2,1,2),IF('инд. оценки 2 кл.'!R15=2,3,4))))</f>
        <v xml:space="preserve"> </v>
      </c>
      <c r="H14" s="57" t="str">
        <f>IF(A14=0," ",IF(ISBLANK('Первичные данные 2 кл.'!C15)=TRUE," ",IF('инд. оценки 2 кл.'!T15&gt;2,IF('инд. оценки 2 кл.'!U15=2,1,2),IF('инд. оценки 2 кл.'!U15=2,3,4))))</f>
        <v xml:space="preserve"> </v>
      </c>
      <c r="I14" s="57" t="str">
        <f>IF(A14=0," ",IF(ISBLANK('Первичные данные 2 кл.'!C15)=TRUE," ",IF('инд. оценки 2 кл.'!W15&gt;2,IF('инд. оценки 2 кл.'!X15=2,1,2),IF('инд. оценки 2 кл.'!X15=2,3,4))))</f>
        <v xml:space="preserve"> </v>
      </c>
      <c r="J14" s="57" t="str">
        <f>IF(A14=0," ",IF(ISBLANK('Первичные данные 2 кл.'!C15)=TRUE," ",IF('инд. оценки 2 кл.'!Z15&gt;2,IF('инд. оценки 2 кл.'!AA15=2,1,2),IF('инд. оценки 2 кл.'!AA15=2,3,4))))</f>
        <v xml:space="preserve"> </v>
      </c>
      <c r="K14" s="57" t="str">
        <f>IF(A14=0," ",IF(ISBLANK('Первичные данные 2 кл.'!C15)=TRUE," ",IF('инд. оценки 2 кл.'!AC15&gt;2,IF('инд. оценки 2 кл.'!AD15=2,1,2),IF('инд. оценки 2 кл.'!AD15=2,3,4))))</f>
        <v xml:space="preserve"> </v>
      </c>
      <c r="L14" s="56" t="str">
        <f>IF(A14=0," ",IF(ISBLANK('Первичные данные 2 кл.'!C15)=TRUE," ",IF('инд. оценки 2 кл.'!AF15&gt;2,IF('инд. оценки 2 кл.'!AG15=2,1,2),IF('инд. оценки 2 кл.'!AG15=2,3,4))))</f>
        <v xml:space="preserve"> </v>
      </c>
      <c r="M14" s="57" t="str">
        <f>IF(A14=0," ",IF(ISBLANK('Первичные данные 2 кл.'!C15)=TRUE," ",IF('инд. оценки 2 кл.'!AI15&gt;2,IF('инд. оценки 2 кл.'!AJ15=2,1,2),IF('инд. оценки 2 кл.'!AJ15=2,3,4))))</f>
        <v xml:space="preserve"> </v>
      </c>
      <c r="N14" s="57" t="str">
        <f>IF(A14=0," ",IF(ISBLANK('Первичные данные 2 кл.'!C15)=TRUE," ",IF('инд. оценки 2 кл.'!AL15&gt;2,IF('инд. оценки 2 кл.'!AM15=2,1,2),IF('инд. оценки 2 кл.'!AM15=2,3,4))))</f>
        <v xml:space="preserve"> </v>
      </c>
      <c r="O14" s="54" t="str">
        <f>IF(A14=0," ",IF(ISBLANK('Первичные данные 2 кл.'!C15)=TRUE," ",MODE(B14:N14)))</f>
        <v xml:space="preserve"> </v>
      </c>
    </row>
    <row r="15" spans="1:15" ht="11.1" customHeight="1" x14ac:dyDescent="0.3">
      <c r="A15" s="55">
        <f>'инд. оценки 2 кл.'!A16</f>
        <v>0</v>
      </c>
      <c r="B15" s="56" t="str">
        <f>IF(A15=0," ",IF(ISBLANK('Первичные данные 2 кл.'!C16)=TRUE," ",IF('инд. оценки 2 кл.'!B16&gt;2,IF('инд. оценки 2 кл.'!C16=2,1,2),IF('инд. оценки 2 кл.'!C16=2,3,4))))</f>
        <v xml:space="preserve"> </v>
      </c>
      <c r="C15" s="57" t="str">
        <f>IF(A15=0," ",IF(ISBLANK('Первичные данные 2 кл.'!C16)=TRUE," ",IF('инд. оценки 2 кл.'!E16&gt;2,IF('инд. оценки 2 кл.'!F16=2,1,2),IF('инд. оценки 2 кл.'!F16=2,3,4))))</f>
        <v xml:space="preserve"> </v>
      </c>
      <c r="D15" s="58" t="str">
        <f>IF(A15=0," ",IF(ISBLANK('Первичные данные 2 кл.'!C16)=TRUE," ",IF('инд. оценки 2 кл.'!H16&gt;2,IF('инд. оценки 2 кл.'!I16=2,1,2),IF('инд. оценки 2 кл.'!I16=2,3,4))))</f>
        <v xml:space="preserve"> </v>
      </c>
      <c r="E15" s="56" t="str">
        <f>IF(A15=0," ",IF(ISBLANK('Первичные данные 2 кл.'!C16)=TRUE," ",IF('инд. оценки 2 кл.'!K16&gt;2,IF('инд. оценки 2 кл.'!L16=2,1,2),IF('инд. оценки 2 кл.'!L16=2,3,4))))</f>
        <v xml:space="preserve"> </v>
      </c>
      <c r="F15" s="57" t="str">
        <f>IF(A15=0," ",IF(ISBLANK('Первичные данные 2 кл.'!C16)=TRUE," ",IF('инд. оценки 2 кл.'!N16&gt;2,IF('инд. оценки 2 кл.'!O16=2,1,2),IF('инд. оценки 2 кл.'!O16=2,3,4))))</f>
        <v xml:space="preserve"> </v>
      </c>
      <c r="G15" s="57" t="str">
        <f>IF(A15=0," ",IF(ISBLANK('Первичные данные 2 кл.'!C16)=TRUE," ",IF('инд. оценки 2 кл.'!Q16&gt;2,IF('инд. оценки 2 кл.'!R16=2,1,2),IF('инд. оценки 2 кл.'!R16=2,3,4))))</f>
        <v xml:space="preserve"> </v>
      </c>
      <c r="H15" s="57" t="str">
        <f>IF(A15=0," ",IF(ISBLANK('Первичные данные 2 кл.'!C16)=TRUE," ",IF('инд. оценки 2 кл.'!T16&gt;2,IF('инд. оценки 2 кл.'!U16=2,1,2),IF('инд. оценки 2 кл.'!U16=2,3,4))))</f>
        <v xml:space="preserve"> </v>
      </c>
      <c r="I15" s="57" t="str">
        <f>IF(A15=0," ",IF(ISBLANK('Первичные данные 2 кл.'!C16)=TRUE," ",IF('инд. оценки 2 кл.'!W16&gt;2,IF('инд. оценки 2 кл.'!X16=2,1,2),IF('инд. оценки 2 кл.'!X16=2,3,4))))</f>
        <v xml:space="preserve"> </v>
      </c>
      <c r="J15" s="57" t="str">
        <f>IF(A15=0," ",IF(ISBLANK('Первичные данные 2 кл.'!C16)=TRUE," ",IF('инд. оценки 2 кл.'!Z16&gt;2,IF('инд. оценки 2 кл.'!AA16=2,1,2),IF('инд. оценки 2 кл.'!AA16=2,3,4))))</f>
        <v xml:space="preserve"> </v>
      </c>
      <c r="K15" s="57" t="str">
        <f>IF(A15=0," ",IF(ISBLANK('Первичные данные 2 кл.'!C16)=TRUE," ",IF('инд. оценки 2 кл.'!AC16&gt;2,IF('инд. оценки 2 кл.'!AD16=2,1,2),IF('инд. оценки 2 кл.'!AD16=2,3,4))))</f>
        <v xml:space="preserve"> </v>
      </c>
      <c r="L15" s="56" t="str">
        <f>IF(A15=0," ",IF(ISBLANK('Первичные данные 2 кл.'!C16)=TRUE," ",IF('инд. оценки 2 кл.'!AF16&gt;2,IF('инд. оценки 2 кл.'!AG16=2,1,2),IF('инд. оценки 2 кл.'!AG16=2,3,4))))</f>
        <v xml:space="preserve"> </v>
      </c>
      <c r="M15" s="57" t="str">
        <f>IF(A15=0," ",IF(ISBLANK('Первичные данные 2 кл.'!C16)=TRUE," ",IF('инд. оценки 2 кл.'!AI16&gt;2,IF('инд. оценки 2 кл.'!AJ16=2,1,2),IF('инд. оценки 2 кл.'!AJ16=2,3,4))))</f>
        <v xml:space="preserve"> </v>
      </c>
      <c r="N15" s="57" t="str">
        <f>IF(A15=0," ",IF(ISBLANK('Первичные данные 2 кл.'!C16)=TRUE," ",IF('инд. оценки 2 кл.'!AL16&gt;2,IF('инд. оценки 2 кл.'!AM16=2,1,2),IF('инд. оценки 2 кл.'!AM16=2,3,4))))</f>
        <v xml:space="preserve"> </v>
      </c>
      <c r="O15" s="54" t="str">
        <f>IF(A15=0," ",IF(ISBLANK('Первичные данные 2 кл.'!C16)=TRUE," ",MODE(B15:N15)))</f>
        <v xml:space="preserve"> </v>
      </c>
    </row>
    <row r="16" spans="1:15" ht="11.1" customHeight="1" x14ac:dyDescent="0.3">
      <c r="A16" s="55">
        <f>'инд. оценки 2 кл.'!A17</f>
        <v>0</v>
      </c>
      <c r="B16" s="56" t="str">
        <f>IF(A16=0," ",IF(ISBLANK('Первичные данные 2 кл.'!C17)=TRUE," ",IF('инд. оценки 2 кл.'!B17&gt;2,IF('инд. оценки 2 кл.'!C17=2,1,2),IF('инд. оценки 2 кл.'!C17=2,3,4))))</f>
        <v xml:space="preserve"> </v>
      </c>
      <c r="C16" s="57" t="str">
        <f>IF(A16=0," ",IF(ISBLANK('Первичные данные 2 кл.'!C17)=TRUE," ",IF('инд. оценки 2 кл.'!E17&gt;2,IF('инд. оценки 2 кл.'!F17=2,1,2),IF('инд. оценки 2 кл.'!F17=2,3,4))))</f>
        <v xml:space="preserve"> </v>
      </c>
      <c r="D16" s="58" t="str">
        <f>IF(A16=0," ",IF(ISBLANK('Первичные данные 2 кл.'!C17)=TRUE," ",IF('инд. оценки 2 кл.'!H17&gt;2,IF('инд. оценки 2 кл.'!I17=2,1,2),IF('инд. оценки 2 кл.'!I17=2,3,4))))</f>
        <v xml:space="preserve"> </v>
      </c>
      <c r="E16" s="56" t="str">
        <f>IF(A16=0," ",IF(ISBLANK('Первичные данные 2 кл.'!C17)=TRUE," ",IF('инд. оценки 2 кл.'!K17&gt;2,IF('инд. оценки 2 кл.'!L17=2,1,2),IF('инд. оценки 2 кл.'!L17=2,3,4))))</f>
        <v xml:space="preserve"> </v>
      </c>
      <c r="F16" s="57" t="str">
        <f>IF(A16=0," ",IF(ISBLANK('Первичные данные 2 кл.'!C17)=TRUE," ",IF('инд. оценки 2 кл.'!N17&gt;2,IF('инд. оценки 2 кл.'!O17=2,1,2),IF('инд. оценки 2 кл.'!O17=2,3,4))))</f>
        <v xml:space="preserve"> </v>
      </c>
      <c r="G16" s="57" t="str">
        <f>IF(A16=0," ",IF(ISBLANK('Первичные данные 2 кл.'!C17)=TRUE," ",IF('инд. оценки 2 кл.'!Q17&gt;2,IF('инд. оценки 2 кл.'!R17=2,1,2),IF('инд. оценки 2 кл.'!R17=2,3,4))))</f>
        <v xml:space="preserve"> </v>
      </c>
      <c r="H16" s="57" t="str">
        <f>IF(A16=0," ",IF(ISBLANK('Первичные данные 2 кл.'!C17)=TRUE," ",IF('инд. оценки 2 кл.'!T17&gt;2,IF('инд. оценки 2 кл.'!U17=2,1,2),IF('инд. оценки 2 кл.'!U17=2,3,4))))</f>
        <v xml:space="preserve"> </v>
      </c>
      <c r="I16" s="57" t="str">
        <f>IF(A16=0," ",IF(ISBLANK('Первичные данные 2 кл.'!C17)=TRUE," ",IF('инд. оценки 2 кл.'!W17&gt;2,IF('инд. оценки 2 кл.'!X17=2,1,2),IF('инд. оценки 2 кл.'!X17=2,3,4))))</f>
        <v xml:space="preserve"> </v>
      </c>
      <c r="J16" s="57" t="str">
        <f>IF(A16=0," ",IF(ISBLANK('Первичные данные 2 кл.'!C17)=TRUE," ",IF('инд. оценки 2 кл.'!Z17&gt;2,IF('инд. оценки 2 кл.'!AA17=2,1,2),IF('инд. оценки 2 кл.'!AA17=2,3,4))))</f>
        <v xml:space="preserve"> </v>
      </c>
      <c r="K16" s="57" t="str">
        <f>IF(A16=0," ",IF(ISBLANK('Первичные данные 2 кл.'!C17)=TRUE," ",IF('инд. оценки 2 кл.'!AC17&gt;2,IF('инд. оценки 2 кл.'!AD17=2,1,2),IF('инд. оценки 2 кл.'!AD17=2,3,4))))</f>
        <v xml:space="preserve"> </v>
      </c>
      <c r="L16" s="56" t="str">
        <f>IF(A16=0," ",IF(ISBLANK('Первичные данные 2 кл.'!C17)=TRUE," ",IF('инд. оценки 2 кл.'!AF17&gt;2,IF('инд. оценки 2 кл.'!AG17=2,1,2),IF('инд. оценки 2 кл.'!AG17=2,3,4))))</f>
        <v xml:space="preserve"> </v>
      </c>
      <c r="M16" s="57" t="str">
        <f>IF(A16=0," ",IF(ISBLANK('Первичные данные 2 кл.'!C17)=TRUE," ",IF('инд. оценки 2 кл.'!AI17&gt;2,IF('инд. оценки 2 кл.'!AJ17=2,1,2),IF('инд. оценки 2 кл.'!AJ17=2,3,4))))</f>
        <v xml:space="preserve"> </v>
      </c>
      <c r="N16" s="57" t="str">
        <f>IF(A16=0," ",IF(ISBLANK('Первичные данные 2 кл.'!C17)=TRUE," ",IF('инд. оценки 2 кл.'!AL17&gt;2,IF('инд. оценки 2 кл.'!AM17=2,1,2),IF('инд. оценки 2 кл.'!AM17=2,3,4))))</f>
        <v xml:space="preserve"> </v>
      </c>
      <c r="O16" s="54" t="str">
        <f>IF(A16=0," ",IF(ISBLANK('Первичные данные 2 кл.'!C17)=TRUE," ",MODE(B16:N16)))</f>
        <v xml:space="preserve"> </v>
      </c>
    </row>
    <row r="17" spans="1:15" ht="11.1" customHeight="1" x14ac:dyDescent="0.3">
      <c r="A17" s="55">
        <f>'инд. оценки 2 кл.'!A18</f>
        <v>0</v>
      </c>
      <c r="B17" s="56" t="str">
        <f>IF(A17=0," ",IF(ISBLANK('Первичные данные 2 кл.'!C18)=TRUE," ",IF('инд. оценки 2 кл.'!B18&gt;2,IF('инд. оценки 2 кл.'!C18=2,1,2),IF('инд. оценки 2 кл.'!C18=2,3,4))))</f>
        <v xml:space="preserve"> </v>
      </c>
      <c r="C17" s="57" t="str">
        <f>IF(A17=0," ",IF(ISBLANK('Первичные данные 2 кл.'!C18)=TRUE," ",IF('инд. оценки 2 кл.'!E18&gt;2,IF('инд. оценки 2 кл.'!F18=2,1,2),IF('инд. оценки 2 кл.'!F18=2,3,4))))</f>
        <v xml:space="preserve"> </v>
      </c>
      <c r="D17" s="58" t="str">
        <f>IF(A17=0," ",IF(ISBLANK('Первичные данные 2 кл.'!C18)=TRUE," ",IF('инд. оценки 2 кл.'!H18&gt;2,IF('инд. оценки 2 кл.'!I18=2,1,2),IF('инд. оценки 2 кл.'!I18=2,3,4))))</f>
        <v xml:space="preserve"> </v>
      </c>
      <c r="E17" s="56" t="str">
        <f>IF(A17=0," ",IF(ISBLANK('Первичные данные 2 кл.'!C18)=TRUE," ",IF('инд. оценки 2 кл.'!K18&gt;2,IF('инд. оценки 2 кл.'!L18=2,1,2),IF('инд. оценки 2 кл.'!L18=2,3,4))))</f>
        <v xml:space="preserve"> </v>
      </c>
      <c r="F17" s="57" t="str">
        <f>IF(A17=0," ",IF(ISBLANK('Первичные данные 2 кл.'!C18)=TRUE," ",IF('инд. оценки 2 кл.'!N18&gt;2,IF('инд. оценки 2 кл.'!O18=2,1,2),IF('инд. оценки 2 кл.'!O18=2,3,4))))</f>
        <v xml:space="preserve"> </v>
      </c>
      <c r="G17" s="57" t="str">
        <f>IF(A17=0," ",IF(ISBLANK('Первичные данные 2 кл.'!C18)=TRUE," ",IF('инд. оценки 2 кл.'!Q18&gt;2,IF('инд. оценки 2 кл.'!R18=2,1,2),IF('инд. оценки 2 кл.'!R18=2,3,4))))</f>
        <v xml:space="preserve"> </v>
      </c>
      <c r="H17" s="57" t="str">
        <f>IF(A17=0," ",IF(ISBLANK('Первичные данные 2 кл.'!C18)=TRUE," ",IF('инд. оценки 2 кл.'!T18&gt;2,IF('инд. оценки 2 кл.'!U18=2,1,2),IF('инд. оценки 2 кл.'!U18=2,3,4))))</f>
        <v xml:space="preserve"> </v>
      </c>
      <c r="I17" s="57" t="str">
        <f>IF(A17=0," ",IF(ISBLANK('Первичные данные 2 кл.'!C18)=TRUE," ",IF('инд. оценки 2 кл.'!W18&gt;2,IF('инд. оценки 2 кл.'!X18=2,1,2),IF('инд. оценки 2 кл.'!X18=2,3,4))))</f>
        <v xml:space="preserve"> </v>
      </c>
      <c r="J17" s="57" t="str">
        <f>IF(A17=0," ",IF(ISBLANK('Первичные данные 2 кл.'!C18)=TRUE," ",IF('инд. оценки 2 кл.'!Z18&gt;2,IF('инд. оценки 2 кл.'!AA18=2,1,2),IF('инд. оценки 2 кл.'!AA18=2,3,4))))</f>
        <v xml:space="preserve"> </v>
      </c>
      <c r="K17" s="57" t="str">
        <f>IF(A17=0," ",IF(ISBLANK('Первичные данные 2 кл.'!C18)=TRUE," ",IF('инд. оценки 2 кл.'!AC18&gt;2,IF('инд. оценки 2 кл.'!AD18=2,1,2),IF('инд. оценки 2 кл.'!AD18=2,3,4))))</f>
        <v xml:space="preserve"> </v>
      </c>
      <c r="L17" s="56" t="str">
        <f>IF(A17=0," ",IF(ISBLANK('Первичные данные 2 кл.'!C18)=TRUE," ",IF('инд. оценки 2 кл.'!AF18&gt;2,IF('инд. оценки 2 кл.'!AG18=2,1,2),IF('инд. оценки 2 кл.'!AG18=2,3,4))))</f>
        <v xml:space="preserve"> </v>
      </c>
      <c r="M17" s="57" t="str">
        <f>IF(A17=0," ",IF(ISBLANK('Первичные данные 2 кл.'!C18)=TRUE," ",IF('инд. оценки 2 кл.'!AI18&gt;2,IF('инд. оценки 2 кл.'!AJ18=2,1,2),IF('инд. оценки 2 кл.'!AJ18=2,3,4))))</f>
        <v xml:space="preserve"> </v>
      </c>
      <c r="N17" s="57" t="str">
        <f>IF(A17=0," ",IF(ISBLANK('Первичные данные 2 кл.'!C18)=TRUE," ",IF('инд. оценки 2 кл.'!AL18&gt;2,IF('инд. оценки 2 кл.'!AM18=2,1,2),IF('инд. оценки 2 кл.'!AM18=2,3,4))))</f>
        <v xml:space="preserve"> </v>
      </c>
      <c r="O17" s="54" t="str">
        <f>IF(A17=0," ",IF(ISBLANK('Первичные данные 2 кл.'!C18)=TRUE," ",MODE(B17:N17)))</f>
        <v xml:space="preserve"> </v>
      </c>
    </row>
    <row r="18" spans="1:15" ht="11.1" customHeight="1" x14ac:dyDescent="0.3">
      <c r="A18" s="55">
        <f>'инд. оценки 2 кл.'!A19</f>
        <v>0</v>
      </c>
      <c r="B18" s="56" t="str">
        <f>IF(A18=0," ",IF(ISBLANK('Первичные данные 2 кл.'!C19)=TRUE," ",IF('инд. оценки 2 кл.'!B19&gt;2,IF('инд. оценки 2 кл.'!C19=2,1,2),IF('инд. оценки 2 кл.'!C19=2,3,4))))</f>
        <v xml:space="preserve"> </v>
      </c>
      <c r="C18" s="57" t="str">
        <f>IF(A18=0," ",IF(ISBLANK('Первичные данные 2 кл.'!C19)=TRUE," ",IF('инд. оценки 2 кл.'!E19&gt;2,IF('инд. оценки 2 кл.'!F19=2,1,2),IF('инд. оценки 2 кл.'!F19=2,3,4))))</f>
        <v xml:space="preserve"> </v>
      </c>
      <c r="D18" s="58" t="str">
        <f>IF(A18=0," ",IF(ISBLANK('Первичные данные 2 кл.'!C19)=TRUE," ",IF('инд. оценки 2 кл.'!H19&gt;2,IF('инд. оценки 2 кл.'!I19=2,1,2),IF('инд. оценки 2 кл.'!I19=2,3,4))))</f>
        <v xml:space="preserve"> </v>
      </c>
      <c r="E18" s="56" t="str">
        <f>IF(A18=0," ",IF(ISBLANK('Первичные данные 2 кл.'!C19)=TRUE," ",IF('инд. оценки 2 кл.'!K19&gt;2,IF('инд. оценки 2 кл.'!L19=2,1,2),IF('инд. оценки 2 кл.'!L19=2,3,4))))</f>
        <v xml:space="preserve"> </v>
      </c>
      <c r="F18" s="57" t="str">
        <f>IF(A18=0," ",IF(ISBLANK('Первичные данные 2 кл.'!C19)=TRUE," ",IF('инд. оценки 2 кл.'!N19&gt;2,IF('инд. оценки 2 кл.'!O19=2,1,2),IF('инд. оценки 2 кл.'!O19=2,3,4))))</f>
        <v xml:space="preserve"> </v>
      </c>
      <c r="G18" s="57" t="str">
        <f>IF(A18=0," ",IF(ISBLANK('Первичные данные 2 кл.'!C19)=TRUE," ",IF('инд. оценки 2 кл.'!Q19&gt;2,IF('инд. оценки 2 кл.'!R19=2,1,2),IF('инд. оценки 2 кл.'!R19=2,3,4))))</f>
        <v xml:space="preserve"> </v>
      </c>
      <c r="H18" s="57" t="str">
        <f>IF(A18=0," ",IF(ISBLANK('Первичные данные 2 кл.'!C19)=TRUE," ",IF('инд. оценки 2 кл.'!T19&gt;2,IF('инд. оценки 2 кл.'!U19=2,1,2),IF('инд. оценки 2 кл.'!U19=2,3,4))))</f>
        <v xml:space="preserve"> </v>
      </c>
      <c r="I18" s="57" t="str">
        <f>IF(A18=0," ",IF(ISBLANK('Первичные данные 2 кл.'!C19)=TRUE," ",IF('инд. оценки 2 кл.'!W19&gt;2,IF('инд. оценки 2 кл.'!X19=2,1,2),IF('инд. оценки 2 кл.'!X19=2,3,4))))</f>
        <v xml:space="preserve"> </v>
      </c>
      <c r="J18" s="57" t="str">
        <f>IF(A18=0," ",IF(ISBLANK('Первичные данные 2 кл.'!C19)=TRUE," ",IF('инд. оценки 2 кл.'!Z19&gt;2,IF('инд. оценки 2 кл.'!AA19=2,1,2),IF('инд. оценки 2 кл.'!AA19=2,3,4))))</f>
        <v xml:space="preserve"> </v>
      </c>
      <c r="K18" s="57" t="str">
        <f>IF(A18=0," ",IF(ISBLANK('Первичные данные 2 кл.'!C19)=TRUE," ",IF('инд. оценки 2 кл.'!AC19&gt;2,IF('инд. оценки 2 кл.'!AD19=2,1,2),IF('инд. оценки 2 кл.'!AD19=2,3,4))))</f>
        <v xml:space="preserve"> </v>
      </c>
      <c r="L18" s="56" t="str">
        <f>IF(A18=0," ",IF(ISBLANK('Первичные данные 2 кл.'!C19)=TRUE," ",IF('инд. оценки 2 кл.'!AF19&gt;2,IF('инд. оценки 2 кл.'!AG19=2,1,2),IF('инд. оценки 2 кл.'!AG19=2,3,4))))</f>
        <v xml:space="preserve"> </v>
      </c>
      <c r="M18" s="57" t="str">
        <f>IF(A18=0," ",IF(ISBLANK('Первичные данные 2 кл.'!C19)=TRUE," ",IF('инд. оценки 2 кл.'!AI19&gt;2,IF('инд. оценки 2 кл.'!AJ19=2,1,2),IF('инд. оценки 2 кл.'!AJ19=2,3,4))))</f>
        <v xml:space="preserve"> </v>
      </c>
      <c r="N18" s="57" t="str">
        <f>IF(A18=0," ",IF(ISBLANK('Первичные данные 2 кл.'!C19)=TRUE," ",IF('инд. оценки 2 кл.'!AL19&gt;2,IF('инд. оценки 2 кл.'!AM19=2,1,2),IF('инд. оценки 2 кл.'!AM19=2,3,4))))</f>
        <v xml:space="preserve"> </v>
      </c>
      <c r="O18" s="54" t="str">
        <f>IF(A18=0," ",IF(ISBLANK('Первичные данные 2 кл.'!C19)=TRUE," ",MODE(B18:N18)))</f>
        <v xml:space="preserve"> </v>
      </c>
    </row>
    <row r="19" spans="1:15" ht="11.1" customHeight="1" x14ac:dyDescent="0.3">
      <c r="A19" s="55">
        <f>'инд. оценки 2 кл.'!A20</f>
        <v>0</v>
      </c>
      <c r="B19" s="56" t="str">
        <f>IF(A19=0," ",IF(ISBLANK('Первичные данные 2 кл.'!C20)=TRUE," ",IF('инд. оценки 2 кл.'!B20&gt;2,IF('инд. оценки 2 кл.'!C20=2,1,2),IF('инд. оценки 2 кл.'!C20=2,3,4))))</f>
        <v xml:space="preserve"> </v>
      </c>
      <c r="C19" s="57" t="str">
        <f>IF(A19=0," ",IF(ISBLANK('Первичные данные 2 кл.'!C20)=TRUE," ",IF('инд. оценки 2 кл.'!E20&gt;2,IF('инд. оценки 2 кл.'!F20=2,1,2),IF('инд. оценки 2 кл.'!F20=2,3,4))))</f>
        <v xml:space="preserve"> </v>
      </c>
      <c r="D19" s="58" t="str">
        <f>IF(A19=0," ",IF(ISBLANK('Первичные данные 2 кл.'!C20)=TRUE," ",IF('инд. оценки 2 кл.'!H20&gt;2,IF('инд. оценки 2 кл.'!I20=2,1,2),IF('инд. оценки 2 кл.'!I20=2,3,4))))</f>
        <v xml:space="preserve"> </v>
      </c>
      <c r="E19" s="56" t="str">
        <f>IF(A19=0," ",IF(ISBLANK('Первичные данные 2 кл.'!C20)=TRUE," ",IF('инд. оценки 2 кл.'!K20&gt;2,IF('инд. оценки 2 кл.'!L20=2,1,2),IF('инд. оценки 2 кл.'!L20=2,3,4))))</f>
        <v xml:space="preserve"> </v>
      </c>
      <c r="F19" s="57" t="str">
        <f>IF(A19=0," ",IF(ISBLANK('Первичные данные 2 кл.'!C20)=TRUE," ",IF('инд. оценки 2 кл.'!N20&gt;2,IF('инд. оценки 2 кл.'!O20=2,1,2),IF('инд. оценки 2 кл.'!O20=2,3,4))))</f>
        <v xml:space="preserve"> </v>
      </c>
      <c r="G19" s="57" t="str">
        <f>IF(A19=0," ",IF(ISBLANK('Первичные данные 2 кл.'!C20)=TRUE," ",IF('инд. оценки 2 кл.'!Q20&gt;2,IF('инд. оценки 2 кл.'!R20=2,1,2),IF('инд. оценки 2 кл.'!R20=2,3,4))))</f>
        <v xml:space="preserve"> </v>
      </c>
      <c r="H19" s="57" t="str">
        <f>IF(A19=0," ",IF(ISBLANK('Первичные данные 2 кл.'!C20)=TRUE," ",IF('инд. оценки 2 кл.'!T20&gt;2,IF('инд. оценки 2 кл.'!U20=2,1,2),IF('инд. оценки 2 кл.'!U20=2,3,4))))</f>
        <v xml:space="preserve"> </v>
      </c>
      <c r="I19" s="57" t="str">
        <f>IF(A19=0," ",IF(ISBLANK('Первичные данные 2 кл.'!C20)=TRUE," ",IF('инд. оценки 2 кл.'!W20&gt;2,IF('инд. оценки 2 кл.'!X20=2,1,2),IF('инд. оценки 2 кл.'!X20=2,3,4))))</f>
        <v xml:space="preserve"> </v>
      </c>
      <c r="J19" s="57" t="str">
        <f>IF(A19=0," ",IF(ISBLANK('Первичные данные 2 кл.'!C20)=TRUE," ",IF('инд. оценки 2 кл.'!Z20&gt;2,IF('инд. оценки 2 кл.'!AA20=2,1,2),IF('инд. оценки 2 кл.'!AA20=2,3,4))))</f>
        <v xml:space="preserve"> </v>
      </c>
      <c r="K19" s="57" t="str">
        <f>IF(A19=0," ",IF(ISBLANK('Первичные данные 2 кл.'!C20)=TRUE," ",IF('инд. оценки 2 кл.'!AC20&gt;2,IF('инд. оценки 2 кл.'!AD20=2,1,2),IF('инд. оценки 2 кл.'!AD20=2,3,4))))</f>
        <v xml:space="preserve"> </v>
      </c>
      <c r="L19" s="56" t="str">
        <f>IF(A19=0," ",IF(ISBLANK('Первичные данные 2 кл.'!C20)=TRUE," ",IF('инд. оценки 2 кл.'!AF20&gt;2,IF('инд. оценки 2 кл.'!AG20=2,1,2),IF('инд. оценки 2 кл.'!AG20=2,3,4))))</f>
        <v xml:space="preserve"> </v>
      </c>
      <c r="M19" s="57" t="str">
        <f>IF(A19=0," ",IF(ISBLANK('Первичные данные 2 кл.'!C20)=TRUE," ",IF('инд. оценки 2 кл.'!AI20&gt;2,IF('инд. оценки 2 кл.'!AJ20=2,1,2),IF('инд. оценки 2 кл.'!AJ20=2,3,4))))</f>
        <v xml:space="preserve"> </v>
      </c>
      <c r="N19" s="57" t="str">
        <f>IF(A19=0," ",IF(ISBLANK('Первичные данные 2 кл.'!C20)=TRUE," ",IF('инд. оценки 2 кл.'!AL20&gt;2,IF('инд. оценки 2 кл.'!AM20=2,1,2),IF('инд. оценки 2 кл.'!AM20=2,3,4))))</f>
        <v xml:space="preserve"> </v>
      </c>
      <c r="O19" s="54" t="str">
        <f>IF(A19=0," ",IF(ISBLANK('Первичные данные 2 кл.'!C20)=TRUE," ",MODE(B19:N19)))</f>
        <v xml:space="preserve"> </v>
      </c>
    </row>
    <row r="20" spans="1:15" ht="11.1" customHeight="1" x14ac:dyDescent="0.3">
      <c r="A20" s="55">
        <f>'инд. оценки 2 кл.'!A21</f>
        <v>0</v>
      </c>
      <c r="B20" s="56" t="str">
        <f>IF(A20=0," ",IF(ISBLANK('Первичные данные 2 кл.'!C21)=TRUE," ",IF('инд. оценки 2 кл.'!B21&gt;2,IF('инд. оценки 2 кл.'!C21=2,1,2),IF('инд. оценки 2 кл.'!C21=2,3,4))))</f>
        <v xml:space="preserve"> </v>
      </c>
      <c r="C20" s="57" t="str">
        <f>IF(A20=0," ",IF(ISBLANK('Первичные данные 2 кл.'!C21)=TRUE," ",IF('инд. оценки 2 кл.'!E21&gt;2,IF('инд. оценки 2 кл.'!F21=2,1,2),IF('инд. оценки 2 кл.'!F21=2,3,4))))</f>
        <v xml:space="preserve"> </v>
      </c>
      <c r="D20" s="58" t="str">
        <f>IF(A20=0," ",IF(ISBLANK('Первичные данные 2 кл.'!C21)=TRUE," ",IF('инд. оценки 2 кл.'!H21&gt;2,IF('инд. оценки 2 кл.'!I21=2,1,2),IF('инд. оценки 2 кл.'!I21=2,3,4))))</f>
        <v xml:space="preserve"> </v>
      </c>
      <c r="E20" s="56" t="str">
        <f>IF(A20=0," ",IF(ISBLANK('Первичные данные 2 кл.'!C21)=TRUE," ",IF('инд. оценки 2 кл.'!K21&gt;2,IF('инд. оценки 2 кл.'!L21=2,1,2),IF('инд. оценки 2 кл.'!L21=2,3,4))))</f>
        <v xml:space="preserve"> </v>
      </c>
      <c r="F20" s="57" t="str">
        <f>IF(A20=0," ",IF(ISBLANK('Первичные данные 2 кл.'!C21)=TRUE," ",IF('инд. оценки 2 кл.'!N21&gt;2,IF('инд. оценки 2 кл.'!O21=2,1,2),IF('инд. оценки 2 кл.'!O21=2,3,4))))</f>
        <v xml:space="preserve"> </v>
      </c>
      <c r="G20" s="57" t="str">
        <f>IF(A20=0," ",IF(ISBLANK('Первичные данные 2 кл.'!C21)=TRUE," ",IF('инд. оценки 2 кл.'!Q21&gt;2,IF('инд. оценки 2 кл.'!R21=2,1,2),IF('инд. оценки 2 кл.'!R21=2,3,4))))</f>
        <v xml:space="preserve"> </v>
      </c>
      <c r="H20" s="57" t="str">
        <f>IF(A20=0," ",IF(ISBLANK('Первичные данные 2 кл.'!C21)=TRUE," ",IF('инд. оценки 2 кл.'!T21&gt;2,IF('инд. оценки 2 кл.'!U21=2,1,2),IF('инд. оценки 2 кл.'!U21=2,3,4))))</f>
        <v xml:space="preserve"> </v>
      </c>
      <c r="I20" s="57" t="str">
        <f>IF(A20=0," ",IF(ISBLANK('Первичные данные 2 кл.'!C21)=TRUE," ",IF('инд. оценки 2 кл.'!W21&gt;2,IF('инд. оценки 2 кл.'!X21=2,1,2),IF('инд. оценки 2 кл.'!X21=2,3,4))))</f>
        <v xml:space="preserve"> </v>
      </c>
      <c r="J20" s="57" t="str">
        <f>IF(A20=0," ",IF(ISBLANK('Первичные данные 2 кл.'!C21)=TRUE," ",IF('инд. оценки 2 кл.'!Z21&gt;2,IF('инд. оценки 2 кл.'!AA21=2,1,2),IF('инд. оценки 2 кл.'!AA21=2,3,4))))</f>
        <v xml:space="preserve"> </v>
      </c>
      <c r="K20" s="57" t="str">
        <f>IF(A20=0," ",IF(ISBLANK('Первичные данные 2 кл.'!C21)=TRUE," ",IF('инд. оценки 2 кл.'!AC21&gt;2,IF('инд. оценки 2 кл.'!AD21=2,1,2),IF('инд. оценки 2 кл.'!AD21=2,3,4))))</f>
        <v xml:space="preserve"> </v>
      </c>
      <c r="L20" s="56" t="str">
        <f>IF(A20=0," ",IF(ISBLANK('Первичные данные 2 кл.'!C21)=TRUE," ",IF('инд. оценки 2 кл.'!AF21&gt;2,IF('инд. оценки 2 кл.'!AG21=2,1,2),IF('инд. оценки 2 кл.'!AG21=2,3,4))))</f>
        <v xml:space="preserve"> </v>
      </c>
      <c r="M20" s="57" t="str">
        <f>IF(A20=0," ",IF(ISBLANK('Первичные данные 2 кл.'!C21)=TRUE," ",IF('инд. оценки 2 кл.'!AI21&gt;2,IF('инд. оценки 2 кл.'!AJ21=2,1,2),IF('инд. оценки 2 кл.'!AJ21=2,3,4))))</f>
        <v xml:space="preserve"> </v>
      </c>
      <c r="N20" s="57" t="str">
        <f>IF(A20=0," ",IF(ISBLANK('Первичные данные 2 кл.'!C21)=TRUE," ",IF('инд. оценки 2 кл.'!AL21&gt;2,IF('инд. оценки 2 кл.'!AM21=2,1,2),IF('инд. оценки 2 кл.'!AM21=2,3,4))))</f>
        <v xml:space="preserve"> </v>
      </c>
      <c r="O20" s="54" t="str">
        <f>IF(A20=0," ",IF(ISBLANK('Первичные данные 2 кл.'!C21)=TRUE," ",MODE(B20:N20)))</f>
        <v xml:space="preserve"> </v>
      </c>
    </row>
    <row r="21" spans="1:15" ht="11.1" customHeight="1" x14ac:dyDescent="0.3">
      <c r="A21" s="55">
        <f>'инд. оценки 2 кл.'!A22</f>
        <v>0</v>
      </c>
      <c r="B21" s="56" t="str">
        <f>IF(A21=0," ",IF(ISBLANK('Первичные данные 2 кл.'!C22)=TRUE," ",IF('инд. оценки 2 кл.'!B22&gt;2,IF('инд. оценки 2 кл.'!C22=2,1,2),IF('инд. оценки 2 кл.'!C22=2,3,4))))</f>
        <v xml:space="preserve"> </v>
      </c>
      <c r="C21" s="57" t="str">
        <f>IF(A21=0," ",IF(ISBLANK('Первичные данные 2 кл.'!C22)=TRUE," ",IF('инд. оценки 2 кл.'!E22&gt;2,IF('инд. оценки 2 кл.'!F22=2,1,2),IF('инд. оценки 2 кл.'!F22=2,3,4))))</f>
        <v xml:space="preserve"> </v>
      </c>
      <c r="D21" s="58" t="str">
        <f>IF(A21=0," ",IF(ISBLANK('Первичные данные 2 кл.'!C22)=TRUE," ",IF('инд. оценки 2 кл.'!H22&gt;2,IF('инд. оценки 2 кл.'!I22=2,1,2),IF('инд. оценки 2 кл.'!I22=2,3,4))))</f>
        <v xml:space="preserve"> </v>
      </c>
      <c r="E21" s="56" t="str">
        <f>IF(A21=0," ",IF(ISBLANK('Первичные данные 2 кл.'!C22)=TRUE," ",IF('инд. оценки 2 кл.'!K22&gt;2,IF('инд. оценки 2 кл.'!L22=2,1,2),IF('инд. оценки 2 кл.'!L22=2,3,4))))</f>
        <v xml:space="preserve"> </v>
      </c>
      <c r="F21" s="57" t="str">
        <f>IF(A21=0," ",IF(ISBLANK('Первичные данные 2 кл.'!C22)=TRUE," ",IF('инд. оценки 2 кл.'!N22&gt;2,IF('инд. оценки 2 кл.'!O22=2,1,2),IF('инд. оценки 2 кл.'!O22=2,3,4))))</f>
        <v xml:space="preserve"> </v>
      </c>
      <c r="G21" s="57" t="str">
        <f>IF(A21=0," ",IF(ISBLANK('Первичные данные 2 кл.'!C22)=TRUE," ",IF('инд. оценки 2 кл.'!Q22&gt;2,IF('инд. оценки 2 кл.'!R22=2,1,2),IF('инд. оценки 2 кл.'!R22=2,3,4))))</f>
        <v xml:space="preserve"> </v>
      </c>
      <c r="H21" s="57" t="str">
        <f>IF(A21=0," ",IF(ISBLANK('Первичные данные 2 кл.'!C22)=TRUE," ",IF('инд. оценки 2 кл.'!T22&gt;2,IF('инд. оценки 2 кл.'!U22=2,1,2),IF('инд. оценки 2 кл.'!U22=2,3,4))))</f>
        <v xml:space="preserve"> </v>
      </c>
      <c r="I21" s="57" t="str">
        <f>IF(A21=0," ",IF(ISBLANK('Первичные данные 2 кл.'!C22)=TRUE," ",IF('инд. оценки 2 кл.'!W22&gt;2,IF('инд. оценки 2 кл.'!X22=2,1,2),IF('инд. оценки 2 кл.'!X22=2,3,4))))</f>
        <v xml:space="preserve"> </v>
      </c>
      <c r="J21" s="57" t="str">
        <f>IF(A21=0," ",IF(ISBLANK('Первичные данные 2 кл.'!C22)=TRUE," ",IF('инд. оценки 2 кл.'!Z22&gt;2,IF('инд. оценки 2 кл.'!AA22=2,1,2),IF('инд. оценки 2 кл.'!AA22=2,3,4))))</f>
        <v xml:space="preserve"> </v>
      </c>
      <c r="K21" s="57" t="str">
        <f>IF(A21=0," ",IF(ISBLANK('Первичные данные 2 кл.'!C22)=TRUE," ",IF('инд. оценки 2 кл.'!AC22&gt;2,IF('инд. оценки 2 кл.'!AD22=2,1,2),IF('инд. оценки 2 кл.'!AD22=2,3,4))))</f>
        <v xml:space="preserve"> </v>
      </c>
      <c r="L21" s="56" t="str">
        <f>IF(A21=0," ",IF(ISBLANK('Первичные данные 2 кл.'!C22)=TRUE," ",IF('инд. оценки 2 кл.'!AF22&gt;2,IF('инд. оценки 2 кл.'!AG22=2,1,2),IF('инд. оценки 2 кл.'!AG22=2,3,4))))</f>
        <v xml:space="preserve"> </v>
      </c>
      <c r="M21" s="57" t="str">
        <f>IF(A21=0," ",IF(ISBLANK('Первичные данные 2 кл.'!C22)=TRUE," ",IF('инд. оценки 2 кл.'!AI22&gt;2,IF('инд. оценки 2 кл.'!AJ22=2,1,2),IF('инд. оценки 2 кл.'!AJ22=2,3,4))))</f>
        <v xml:space="preserve"> </v>
      </c>
      <c r="N21" s="57" t="str">
        <f>IF(A21=0," ",IF(ISBLANK('Первичные данные 2 кл.'!C22)=TRUE," ",IF('инд. оценки 2 кл.'!AL22&gt;2,IF('инд. оценки 2 кл.'!AM22=2,1,2),IF('инд. оценки 2 кл.'!AM22=2,3,4))))</f>
        <v xml:space="preserve"> </v>
      </c>
      <c r="O21" s="54" t="str">
        <f>IF(A21=0," ",IF(ISBLANK('Первичные данные 2 кл.'!C22)=TRUE," ",MODE(B21:N21)))</f>
        <v xml:space="preserve"> </v>
      </c>
    </row>
    <row r="22" spans="1:15" ht="11.1" customHeight="1" x14ac:dyDescent="0.3">
      <c r="A22" s="55">
        <f>'инд. оценки 2 кл.'!A23</f>
        <v>0</v>
      </c>
      <c r="B22" s="56" t="str">
        <f>IF(A22=0," ",IF(ISBLANK('Первичные данные 2 кл.'!C23)=TRUE," ",IF('инд. оценки 2 кл.'!B23&gt;2,IF('инд. оценки 2 кл.'!C23=2,1,2),IF('инд. оценки 2 кл.'!C23=2,3,4))))</f>
        <v xml:space="preserve"> </v>
      </c>
      <c r="C22" s="57" t="str">
        <f>IF(A22=0," ",IF(ISBLANK('Первичные данные 2 кл.'!C23)=TRUE," ",IF('инд. оценки 2 кл.'!E23&gt;2,IF('инд. оценки 2 кл.'!F23=2,1,2),IF('инд. оценки 2 кл.'!F23=2,3,4))))</f>
        <v xml:space="preserve"> </v>
      </c>
      <c r="D22" s="58" t="str">
        <f>IF(A22=0," ",IF(ISBLANK('Первичные данные 2 кл.'!C23)=TRUE," ",IF('инд. оценки 2 кл.'!H23&gt;2,IF('инд. оценки 2 кл.'!I23=2,1,2),IF('инд. оценки 2 кл.'!I23=2,3,4))))</f>
        <v xml:space="preserve"> </v>
      </c>
      <c r="E22" s="56" t="str">
        <f>IF(A22=0," ",IF(ISBLANK('Первичные данные 2 кл.'!C23)=TRUE," ",IF('инд. оценки 2 кл.'!K23&gt;2,IF('инд. оценки 2 кл.'!L23=2,1,2),IF('инд. оценки 2 кл.'!L23=2,3,4))))</f>
        <v xml:space="preserve"> </v>
      </c>
      <c r="F22" s="57" t="str">
        <f>IF(A22=0," ",IF(ISBLANK('Первичные данные 2 кл.'!C23)=TRUE," ",IF('инд. оценки 2 кл.'!N23&gt;2,IF('инд. оценки 2 кл.'!O23=2,1,2),IF('инд. оценки 2 кл.'!O23=2,3,4))))</f>
        <v xml:space="preserve"> </v>
      </c>
      <c r="G22" s="57" t="str">
        <f>IF(A22=0," ",IF(ISBLANK('Первичные данные 2 кл.'!C23)=TRUE," ",IF('инд. оценки 2 кл.'!Q23&gt;2,IF('инд. оценки 2 кл.'!R23=2,1,2),IF('инд. оценки 2 кл.'!R23=2,3,4))))</f>
        <v xml:space="preserve"> </v>
      </c>
      <c r="H22" s="57" t="str">
        <f>IF(A22=0," ",IF(ISBLANK('Первичные данные 2 кл.'!C23)=TRUE," ",IF('инд. оценки 2 кл.'!T23&gt;2,IF('инд. оценки 2 кл.'!U23=2,1,2),IF('инд. оценки 2 кл.'!U23=2,3,4))))</f>
        <v xml:space="preserve"> </v>
      </c>
      <c r="I22" s="57" t="str">
        <f>IF(A22=0," ",IF(ISBLANK('Первичные данные 2 кл.'!C23)=TRUE," ",IF('инд. оценки 2 кл.'!W23&gt;2,IF('инд. оценки 2 кл.'!X23=2,1,2),IF('инд. оценки 2 кл.'!X23=2,3,4))))</f>
        <v xml:space="preserve"> </v>
      </c>
      <c r="J22" s="57" t="str">
        <f>IF(A22=0," ",IF(ISBLANK('Первичные данные 2 кл.'!C23)=TRUE," ",IF('инд. оценки 2 кл.'!Z23&gt;2,IF('инд. оценки 2 кл.'!AA23=2,1,2),IF('инд. оценки 2 кл.'!AA23=2,3,4))))</f>
        <v xml:space="preserve"> </v>
      </c>
      <c r="K22" s="57" t="str">
        <f>IF(A22=0," ",IF(ISBLANK('Первичные данные 2 кл.'!C23)=TRUE," ",IF('инд. оценки 2 кл.'!AC23&gt;2,IF('инд. оценки 2 кл.'!AD23=2,1,2),IF('инд. оценки 2 кл.'!AD23=2,3,4))))</f>
        <v xml:space="preserve"> </v>
      </c>
      <c r="L22" s="56" t="str">
        <f>IF(A22=0," ",IF(ISBLANK('Первичные данные 2 кл.'!C23)=TRUE," ",IF('инд. оценки 2 кл.'!AF23&gt;2,IF('инд. оценки 2 кл.'!AG23=2,1,2),IF('инд. оценки 2 кл.'!AG23=2,3,4))))</f>
        <v xml:space="preserve"> </v>
      </c>
      <c r="M22" s="57" t="str">
        <f>IF(A22=0," ",IF(ISBLANK('Первичные данные 2 кл.'!C23)=TRUE," ",IF('инд. оценки 2 кл.'!AI23&gt;2,IF('инд. оценки 2 кл.'!AJ23=2,1,2),IF('инд. оценки 2 кл.'!AJ23=2,3,4))))</f>
        <v xml:space="preserve"> </v>
      </c>
      <c r="N22" s="57" t="str">
        <f>IF(A22=0," ",IF(ISBLANK('Первичные данные 2 кл.'!C23)=TRUE," ",IF('инд. оценки 2 кл.'!AL23&gt;2,IF('инд. оценки 2 кл.'!AM23=2,1,2),IF('инд. оценки 2 кл.'!AM23=2,3,4))))</f>
        <v xml:space="preserve"> </v>
      </c>
      <c r="O22" s="54" t="str">
        <f>IF(A22=0," ",IF(ISBLANK('Первичные данные 2 кл.'!C23)=TRUE," ",MODE(B22:N22)))</f>
        <v xml:space="preserve"> </v>
      </c>
    </row>
    <row r="23" spans="1:15" ht="11.1" customHeight="1" x14ac:dyDescent="0.3">
      <c r="A23" s="55">
        <f>'инд. оценки 2 кл.'!A24</f>
        <v>0</v>
      </c>
      <c r="B23" s="56" t="str">
        <f>IF(A23=0," ",IF(ISBLANK('Первичные данные 2 кл.'!C24)=TRUE," ",IF('инд. оценки 2 кл.'!B24&gt;2,IF('инд. оценки 2 кл.'!C24=2,1,2),IF('инд. оценки 2 кл.'!C24=2,3,4))))</f>
        <v xml:space="preserve"> </v>
      </c>
      <c r="C23" s="57" t="str">
        <f>IF(A23=0," ",IF(ISBLANK('Первичные данные 2 кл.'!C24)=TRUE," ",IF('инд. оценки 2 кл.'!E24&gt;2,IF('инд. оценки 2 кл.'!F24=2,1,2),IF('инд. оценки 2 кл.'!F24=2,3,4))))</f>
        <v xml:space="preserve"> </v>
      </c>
      <c r="D23" s="58" t="str">
        <f>IF(A23=0," ",IF(ISBLANK('Первичные данные 2 кл.'!C24)=TRUE," ",IF('инд. оценки 2 кл.'!H24&gt;2,IF('инд. оценки 2 кл.'!I24=2,1,2),IF('инд. оценки 2 кл.'!I24=2,3,4))))</f>
        <v xml:space="preserve"> </v>
      </c>
      <c r="E23" s="56" t="str">
        <f>IF(A23=0," ",IF(ISBLANK('Первичные данные 2 кл.'!C24)=TRUE," ",IF('инд. оценки 2 кл.'!K24&gt;2,IF('инд. оценки 2 кл.'!L24=2,1,2),IF('инд. оценки 2 кл.'!L24=2,3,4))))</f>
        <v xml:space="preserve"> </v>
      </c>
      <c r="F23" s="57" t="str">
        <f>IF(A23=0," ",IF(ISBLANK('Первичные данные 2 кл.'!C24)=TRUE," ",IF('инд. оценки 2 кл.'!N24&gt;2,IF('инд. оценки 2 кл.'!O24=2,1,2),IF('инд. оценки 2 кл.'!O24=2,3,4))))</f>
        <v xml:space="preserve"> </v>
      </c>
      <c r="G23" s="57" t="str">
        <f>IF(A23=0," ",IF(ISBLANK('Первичные данные 2 кл.'!C24)=TRUE," ",IF('инд. оценки 2 кл.'!Q24&gt;2,IF('инд. оценки 2 кл.'!R24=2,1,2),IF('инд. оценки 2 кл.'!R24=2,3,4))))</f>
        <v xml:space="preserve"> </v>
      </c>
      <c r="H23" s="57" t="str">
        <f>IF(A23=0," ",IF(ISBLANK('Первичные данные 2 кл.'!C24)=TRUE," ",IF('инд. оценки 2 кл.'!T24&gt;2,IF('инд. оценки 2 кл.'!U24=2,1,2),IF('инд. оценки 2 кл.'!U24=2,3,4))))</f>
        <v xml:space="preserve"> </v>
      </c>
      <c r="I23" s="57" t="str">
        <f>IF(A23=0," ",IF(ISBLANK('Первичные данные 2 кл.'!C24)=TRUE," ",IF('инд. оценки 2 кл.'!W24&gt;2,IF('инд. оценки 2 кл.'!X24=2,1,2),IF('инд. оценки 2 кл.'!X24=2,3,4))))</f>
        <v xml:space="preserve"> </v>
      </c>
      <c r="J23" s="57" t="str">
        <f>IF(A23=0," ",IF(ISBLANK('Первичные данные 2 кл.'!C24)=TRUE," ",IF('инд. оценки 2 кл.'!Z24&gt;2,IF('инд. оценки 2 кл.'!AA24=2,1,2),IF('инд. оценки 2 кл.'!AA24=2,3,4))))</f>
        <v xml:space="preserve"> </v>
      </c>
      <c r="K23" s="57" t="str">
        <f>IF(A23=0," ",IF(ISBLANK('Первичные данные 2 кл.'!C24)=TRUE," ",IF('инд. оценки 2 кл.'!AC24&gt;2,IF('инд. оценки 2 кл.'!AD24=2,1,2),IF('инд. оценки 2 кл.'!AD24=2,3,4))))</f>
        <v xml:space="preserve"> </v>
      </c>
      <c r="L23" s="56" t="str">
        <f>IF(A23=0," ",IF(ISBLANK('Первичные данные 2 кл.'!C24)=TRUE," ",IF('инд. оценки 2 кл.'!AF24&gt;2,IF('инд. оценки 2 кл.'!AG24=2,1,2),IF('инд. оценки 2 кл.'!AG24=2,3,4))))</f>
        <v xml:space="preserve"> </v>
      </c>
      <c r="M23" s="57" t="str">
        <f>IF(A23=0," ",IF(ISBLANK('Первичные данные 2 кл.'!C24)=TRUE," ",IF('инд. оценки 2 кл.'!AI24&gt;2,IF('инд. оценки 2 кл.'!AJ24=2,1,2),IF('инд. оценки 2 кл.'!AJ24=2,3,4))))</f>
        <v xml:space="preserve"> </v>
      </c>
      <c r="N23" s="57" t="str">
        <f>IF(A23=0," ",IF(ISBLANK('Первичные данные 2 кл.'!C24)=TRUE," ",IF('инд. оценки 2 кл.'!AL24&gt;2,IF('инд. оценки 2 кл.'!AM24=2,1,2),IF('инд. оценки 2 кл.'!AM24=2,3,4))))</f>
        <v xml:space="preserve"> </v>
      </c>
      <c r="O23" s="54" t="str">
        <f>IF(A23=0," ",IF(ISBLANK('Первичные данные 2 кл.'!C24)=TRUE," ",MODE(B23:N23)))</f>
        <v xml:space="preserve"> </v>
      </c>
    </row>
    <row r="24" spans="1:15" ht="11.1" customHeight="1" x14ac:dyDescent="0.3">
      <c r="A24" s="55">
        <f>'инд. оценки 2 кл.'!A25</f>
        <v>0</v>
      </c>
      <c r="B24" s="56" t="str">
        <f>IF(A24=0," ",IF(ISBLANK('Первичные данные 2 кл.'!C25)=TRUE," ",IF('инд. оценки 2 кл.'!B25&gt;2,IF('инд. оценки 2 кл.'!C25=2,1,2),IF('инд. оценки 2 кл.'!C25=2,3,4))))</f>
        <v xml:space="preserve"> </v>
      </c>
      <c r="C24" s="57" t="str">
        <f>IF(A24=0," ",IF(ISBLANK('Первичные данные 2 кл.'!C25)=TRUE," ",IF('инд. оценки 2 кл.'!E25&gt;2,IF('инд. оценки 2 кл.'!F25=2,1,2),IF('инд. оценки 2 кл.'!F25=2,3,4))))</f>
        <v xml:space="preserve"> </v>
      </c>
      <c r="D24" s="58" t="str">
        <f>IF(A24=0," ",IF(ISBLANK('Первичные данные 2 кл.'!C25)=TRUE," ",IF('инд. оценки 2 кл.'!H25&gt;2,IF('инд. оценки 2 кл.'!I25=2,1,2),IF('инд. оценки 2 кл.'!I25=2,3,4))))</f>
        <v xml:space="preserve"> </v>
      </c>
      <c r="E24" s="56" t="str">
        <f>IF(A24=0," ",IF(ISBLANK('Первичные данные 2 кл.'!C25)=TRUE," ",IF('инд. оценки 2 кл.'!K25&gt;2,IF('инд. оценки 2 кл.'!L25=2,1,2),IF('инд. оценки 2 кл.'!L25=2,3,4))))</f>
        <v xml:space="preserve"> </v>
      </c>
      <c r="F24" s="57" t="str">
        <f>IF(A24=0," ",IF(ISBLANK('Первичные данные 2 кл.'!C25)=TRUE," ",IF('инд. оценки 2 кл.'!N25&gt;2,IF('инд. оценки 2 кл.'!O25=2,1,2),IF('инд. оценки 2 кл.'!O25=2,3,4))))</f>
        <v xml:space="preserve"> </v>
      </c>
      <c r="G24" s="57" t="str">
        <f>IF(A24=0," ",IF(ISBLANK('Первичные данные 2 кл.'!C25)=TRUE," ",IF('инд. оценки 2 кл.'!Q25&gt;2,IF('инд. оценки 2 кл.'!R25=2,1,2),IF('инд. оценки 2 кл.'!R25=2,3,4))))</f>
        <v xml:space="preserve"> </v>
      </c>
      <c r="H24" s="57" t="str">
        <f>IF(A24=0," ",IF(ISBLANK('Первичные данные 2 кл.'!C25)=TRUE," ",IF('инд. оценки 2 кл.'!T25&gt;2,IF('инд. оценки 2 кл.'!U25=2,1,2),IF('инд. оценки 2 кл.'!U25=2,3,4))))</f>
        <v xml:space="preserve"> </v>
      </c>
      <c r="I24" s="57" t="str">
        <f>IF(A24=0," ",IF(ISBLANK('Первичные данные 2 кл.'!C25)=TRUE," ",IF('инд. оценки 2 кл.'!W25&gt;2,IF('инд. оценки 2 кл.'!X25=2,1,2),IF('инд. оценки 2 кл.'!X25=2,3,4))))</f>
        <v xml:space="preserve"> </v>
      </c>
      <c r="J24" s="57" t="str">
        <f>IF(A24=0," ",IF(ISBLANK('Первичные данные 2 кл.'!C25)=TRUE," ",IF('инд. оценки 2 кл.'!Z25&gt;2,IF('инд. оценки 2 кл.'!AA25=2,1,2),IF('инд. оценки 2 кл.'!AA25=2,3,4))))</f>
        <v xml:space="preserve"> </v>
      </c>
      <c r="K24" s="57" t="str">
        <f>IF(A24=0," ",IF(ISBLANK('Первичные данные 2 кл.'!C25)=TRUE," ",IF('инд. оценки 2 кл.'!AC25&gt;2,IF('инд. оценки 2 кл.'!AD25=2,1,2),IF('инд. оценки 2 кл.'!AD25=2,3,4))))</f>
        <v xml:space="preserve"> </v>
      </c>
      <c r="L24" s="56" t="str">
        <f>IF(A24=0," ",IF(ISBLANK('Первичные данные 2 кл.'!C25)=TRUE," ",IF('инд. оценки 2 кл.'!AF25&gt;2,IF('инд. оценки 2 кл.'!AG25=2,1,2),IF('инд. оценки 2 кл.'!AG25=2,3,4))))</f>
        <v xml:space="preserve"> </v>
      </c>
      <c r="M24" s="57" t="str">
        <f>IF(A24=0," ",IF(ISBLANK('Первичные данные 2 кл.'!C25)=TRUE," ",IF('инд. оценки 2 кл.'!AI25&gt;2,IF('инд. оценки 2 кл.'!AJ25=2,1,2),IF('инд. оценки 2 кл.'!AJ25=2,3,4))))</f>
        <v xml:space="preserve"> </v>
      </c>
      <c r="N24" s="57" t="str">
        <f>IF(A24=0," ",IF(ISBLANK('Первичные данные 2 кл.'!C25)=TRUE," ",IF('инд. оценки 2 кл.'!AL25&gt;2,IF('инд. оценки 2 кл.'!AM25=2,1,2),IF('инд. оценки 2 кл.'!AM25=2,3,4))))</f>
        <v xml:space="preserve"> </v>
      </c>
      <c r="O24" s="54" t="str">
        <f>IF(A24=0," ",IF(ISBLANK('Первичные данные 2 кл.'!C25)=TRUE," ",MODE(B24:N24)))</f>
        <v xml:space="preserve"> </v>
      </c>
    </row>
    <row r="25" spans="1:15" ht="11.1" customHeight="1" x14ac:dyDescent="0.3">
      <c r="A25" s="55">
        <f>'инд. оценки 2 кл.'!A26</f>
        <v>0</v>
      </c>
      <c r="B25" s="56" t="str">
        <f>IF(A25=0," ",IF(ISBLANK('Первичные данные 2 кл.'!C26)=TRUE," ",IF('инд. оценки 2 кл.'!B26&gt;2,IF('инд. оценки 2 кл.'!C26=2,1,2),IF('инд. оценки 2 кл.'!C26=2,3,4))))</f>
        <v xml:space="preserve"> </v>
      </c>
      <c r="C25" s="57" t="str">
        <f>IF(A25=0," ",IF(ISBLANK('Первичные данные 2 кл.'!C26)=TRUE," ",IF('инд. оценки 2 кл.'!E26&gt;2,IF('инд. оценки 2 кл.'!F26=2,1,2),IF('инд. оценки 2 кл.'!F26=2,3,4))))</f>
        <v xml:space="preserve"> </v>
      </c>
      <c r="D25" s="58" t="str">
        <f>IF(A25=0," ",IF(ISBLANK('Первичные данные 2 кл.'!C26)=TRUE," ",IF('инд. оценки 2 кл.'!H26&gt;2,IF('инд. оценки 2 кл.'!I26=2,1,2),IF('инд. оценки 2 кл.'!I26=2,3,4))))</f>
        <v xml:space="preserve"> </v>
      </c>
      <c r="E25" s="56" t="str">
        <f>IF(A25=0," ",IF(ISBLANK('Первичные данные 2 кл.'!C26)=TRUE," ",IF('инд. оценки 2 кл.'!K26&gt;2,IF('инд. оценки 2 кл.'!L26=2,1,2),IF('инд. оценки 2 кл.'!L26=2,3,4))))</f>
        <v xml:space="preserve"> </v>
      </c>
      <c r="F25" s="57" t="str">
        <f>IF(A25=0," ",IF(ISBLANK('Первичные данные 2 кл.'!C26)=TRUE," ",IF('инд. оценки 2 кл.'!N26&gt;2,IF('инд. оценки 2 кл.'!O26=2,1,2),IF('инд. оценки 2 кл.'!O26=2,3,4))))</f>
        <v xml:space="preserve"> </v>
      </c>
      <c r="G25" s="57" t="str">
        <f>IF(A25=0," ",IF(ISBLANK('Первичные данные 2 кл.'!C26)=TRUE," ",IF('инд. оценки 2 кл.'!Q26&gt;2,IF('инд. оценки 2 кл.'!R26=2,1,2),IF('инд. оценки 2 кл.'!R26=2,3,4))))</f>
        <v xml:space="preserve"> </v>
      </c>
      <c r="H25" s="57" t="str">
        <f>IF(A25=0," ",IF(ISBLANK('Первичные данные 2 кл.'!C26)=TRUE," ",IF('инд. оценки 2 кл.'!T26&gt;2,IF('инд. оценки 2 кл.'!U26=2,1,2),IF('инд. оценки 2 кл.'!U26=2,3,4))))</f>
        <v xml:space="preserve"> </v>
      </c>
      <c r="I25" s="57" t="str">
        <f>IF(A25=0," ",IF(ISBLANK('Первичные данные 2 кл.'!C26)=TRUE," ",IF('инд. оценки 2 кл.'!W26&gt;2,IF('инд. оценки 2 кл.'!X26=2,1,2),IF('инд. оценки 2 кл.'!X26=2,3,4))))</f>
        <v xml:space="preserve"> </v>
      </c>
      <c r="J25" s="57" t="str">
        <f>IF(A25=0," ",IF(ISBLANK('Первичные данные 2 кл.'!C26)=TRUE," ",IF('инд. оценки 2 кл.'!Z26&gt;2,IF('инд. оценки 2 кл.'!AA26=2,1,2),IF('инд. оценки 2 кл.'!AA26=2,3,4))))</f>
        <v xml:space="preserve"> </v>
      </c>
      <c r="K25" s="57" t="str">
        <f>IF(A25=0," ",IF(ISBLANK('Первичные данные 2 кл.'!C26)=TRUE," ",IF('инд. оценки 2 кл.'!AC26&gt;2,IF('инд. оценки 2 кл.'!AD26=2,1,2),IF('инд. оценки 2 кл.'!AD26=2,3,4))))</f>
        <v xml:space="preserve"> </v>
      </c>
      <c r="L25" s="56" t="str">
        <f>IF(A25=0," ",IF(ISBLANK('Первичные данные 2 кл.'!C26)=TRUE," ",IF('инд. оценки 2 кл.'!AF26&gt;2,IF('инд. оценки 2 кл.'!AG26=2,1,2),IF('инд. оценки 2 кл.'!AG26=2,3,4))))</f>
        <v xml:space="preserve"> </v>
      </c>
      <c r="M25" s="57" t="str">
        <f>IF(A25=0," ",IF(ISBLANK('Первичные данные 2 кл.'!C26)=TRUE," ",IF('инд. оценки 2 кл.'!AI26&gt;2,IF('инд. оценки 2 кл.'!AJ26=2,1,2),IF('инд. оценки 2 кл.'!AJ26=2,3,4))))</f>
        <v xml:space="preserve"> </v>
      </c>
      <c r="N25" s="57" t="str">
        <f>IF(A25=0," ",IF(ISBLANK('Первичные данные 2 кл.'!C26)=TRUE," ",IF('инд. оценки 2 кл.'!AL26&gt;2,IF('инд. оценки 2 кл.'!AM26=2,1,2),IF('инд. оценки 2 кл.'!AM26=2,3,4))))</f>
        <v xml:space="preserve"> </v>
      </c>
      <c r="O25" s="54" t="str">
        <f>IF(A25=0," ",IF(ISBLANK('Первичные данные 2 кл.'!C26)=TRUE," ",MODE(B25:N25)))</f>
        <v xml:space="preserve"> </v>
      </c>
    </row>
    <row r="26" spans="1:15" ht="11.1" customHeight="1" x14ac:dyDescent="0.3">
      <c r="A26" s="55">
        <f>'инд. оценки 2 кл.'!A27</f>
        <v>0</v>
      </c>
      <c r="B26" s="56" t="str">
        <f>IF(A26=0," ",IF(ISBLANK('Первичные данные 2 кл.'!C27)=TRUE," ",IF('инд. оценки 2 кл.'!B27&gt;2,IF('инд. оценки 2 кл.'!C27=2,1,2),IF('инд. оценки 2 кл.'!C27=2,3,4))))</f>
        <v xml:space="preserve"> </v>
      </c>
      <c r="C26" s="57" t="str">
        <f>IF(A26=0," ",IF(ISBLANK('Первичные данные 2 кл.'!C27)=TRUE," ",IF('инд. оценки 2 кл.'!E27&gt;2,IF('инд. оценки 2 кл.'!F27=2,1,2),IF('инд. оценки 2 кл.'!F27=2,3,4))))</f>
        <v xml:space="preserve"> </v>
      </c>
      <c r="D26" s="58" t="str">
        <f>IF(A26=0," ",IF(ISBLANK('Первичные данные 2 кл.'!C27)=TRUE," ",IF('инд. оценки 2 кл.'!H27&gt;2,IF('инд. оценки 2 кл.'!I27=2,1,2),IF('инд. оценки 2 кл.'!I27=2,3,4))))</f>
        <v xml:space="preserve"> </v>
      </c>
      <c r="E26" s="56" t="str">
        <f>IF(A26=0," ",IF(ISBLANK('Первичные данные 2 кл.'!C27)=TRUE," ",IF('инд. оценки 2 кл.'!K27&gt;2,IF('инд. оценки 2 кл.'!L27=2,1,2),IF('инд. оценки 2 кл.'!L27=2,3,4))))</f>
        <v xml:space="preserve"> </v>
      </c>
      <c r="F26" s="57" t="str">
        <f>IF(A26=0," ",IF(ISBLANK('Первичные данные 2 кл.'!C27)=TRUE," ",IF('инд. оценки 2 кл.'!N27&gt;2,IF('инд. оценки 2 кл.'!O27=2,1,2),IF('инд. оценки 2 кл.'!O27=2,3,4))))</f>
        <v xml:space="preserve"> </v>
      </c>
      <c r="G26" s="57" t="str">
        <f>IF(A26=0," ",IF(ISBLANK('Первичные данные 2 кл.'!C27)=TRUE," ",IF('инд. оценки 2 кл.'!Q27&gt;2,IF('инд. оценки 2 кл.'!R27=2,1,2),IF('инд. оценки 2 кл.'!R27=2,3,4))))</f>
        <v xml:space="preserve"> </v>
      </c>
      <c r="H26" s="57" t="str">
        <f>IF(A26=0," ",IF(ISBLANK('Первичные данные 2 кл.'!C27)=TRUE," ",IF('инд. оценки 2 кл.'!T27&gt;2,IF('инд. оценки 2 кл.'!U27=2,1,2),IF('инд. оценки 2 кл.'!U27=2,3,4))))</f>
        <v xml:space="preserve"> </v>
      </c>
      <c r="I26" s="57" t="str">
        <f>IF(A26=0," ",IF(ISBLANK('Первичные данные 2 кл.'!C27)=TRUE," ",IF('инд. оценки 2 кл.'!W27&gt;2,IF('инд. оценки 2 кл.'!X27=2,1,2),IF('инд. оценки 2 кл.'!X27=2,3,4))))</f>
        <v xml:space="preserve"> </v>
      </c>
      <c r="J26" s="57" t="str">
        <f>IF(A26=0," ",IF(ISBLANK('Первичные данные 2 кл.'!C27)=TRUE," ",IF('инд. оценки 2 кл.'!Z27&gt;2,IF('инд. оценки 2 кл.'!AA27=2,1,2),IF('инд. оценки 2 кл.'!AA27=2,3,4))))</f>
        <v xml:space="preserve"> </v>
      </c>
      <c r="K26" s="57" t="str">
        <f>IF(A26=0," ",IF(ISBLANK('Первичные данные 2 кл.'!C27)=TRUE," ",IF('инд. оценки 2 кл.'!AC27&gt;2,IF('инд. оценки 2 кл.'!AD27=2,1,2),IF('инд. оценки 2 кл.'!AD27=2,3,4))))</f>
        <v xml:space="preserve"> </v>
      </c>
      <c r="L26" s="56" t="str">
        <f>IF(A26=0," ",IF(ISBLANK('Первичные данные 2 кл.'!C27)=TRUE," ",IF('инд. оценки 2 кл.'!AF27&gt;2,IF('инд. оценки 2 кл.'!AG27=2,1,2),IF('инд. оценки 2 кл.'!AG27=2,3,4))))</f>
        <v xml:space="preserve"> </v>
      </c>
      <c r="M26" s="57" t="str">
        <f>IF(A26=0," ",IF(ISBLANK('Первичные данные 2 кл.'!C27)=TRUE," ",IF('инд. оценки 2 кл.'!AI27&gt;2,IF('инд. оценки 2 кл.'!AJ27=2,1,2),IF('инд. оценки 2 кл.'!AJ27=2,3,4))))</f>
        <v xml:space="preserve"> </v>
      </c>
      <c r="N26" s="57" t="str">
        <f>IF(A26=0," ",IF(ISBLANK('Первичные данные 2 кл.'!C27)=TRUE," ",IF('инд. оценки 2 кл.'!AL27&gt;2,IF('инд. оценки 2 кл.'!AM27=2,1,2),IF('инд. оценки 2 кл.'!AM27=2,3,4))))</f>
        <v xml:space="preserve"> </v>
      </c>
      <c r="O26" s="54" t="str">
        <f>IF(A26=0," ",IF(ISBLANK('Первичные данные 2 кл.'!C27)=TRUE," ",MODE(B26:N26)))</f>
        <v xml:space="preserve"> </v>
      </c>
    </row>
    <row r="27" spans="1:15" ht="11.1" customHeight="1" x14ac:dyDescent="0.3">
      <c r="A27" s="55">
        <f>'инд. оценки 2 кл.'!A28</f>
        <v>0</v>
      </c>
      <c r="B27" s="56" t="str">
        <f>IF(A27=0," ",IF(ISBLANK('Первичные данные 2 кл.'!C28)=TRUE," ",IF('инд. оценки 2 кл.'!B28&gt;2,IF('инд. оценки 2 кл.'!C28=2,1,2),IF('инд. оценки 2 кл.'!C28=2,3,4))))</f>
        <v xml:space="preserve"> </v>
      </c>
      <c r="C27" s="57" t="str">
        <f>IF(A27=0," ",IF(ISBLANK('Первичные данные 2 кл.'!C28)=TRUE," ",IF('инд. оценки 2 кл.'!E28&gt;2,IF('инд. оценки 2 кл.'!F28=2,1,2),IF('инд. оценки 2 кл.'!F28=2,3,4))))</f>
        <v xml:space="preserve"> </v>
      </c>
      <c r="D27" s="58" t="str">
        <f>IF(A27=0," ",IF(ISBLANK('Первичные данные 2 кл.'!C28)=TRUE," ",IF('инд. оценки 2 кл.'!H28&gt;2,IF('инд. оценки 2 кл.'!I28=2,1,2),IF('инд. оценки 2 кл.'!I28=2,3,4))))</f>
        <v xml:space="preserve"> </v>
      </c>
      <c r="E27" s="56" t="str">
        <f>IF(A27=0," ",IF(ISBLANK('Первичные данные 2 кл.'!C28)=TRUE," ",IF('инд. оценки 2 кл.'!K28&gt;2,IF('инд. оценки 2 кл.'!L28=2,1,2),IF('инд. оценки 2 кл.'!L28=2,3,4))))</f>
        <v xml:space="preserve"> </v>
      </c>
      <c r="F27" s="57" t="str">
        <f>IF(A27=0," ",IF(ISBLANK('Первичные данные 2 кл.'!C28)=TRUE," ",IF('инд. оценки 2 кл.'!N28&gt;2,IF('инд. оценки 2 кл.'!O28=2,1,2),IF('инд. оценки 2 кл.'!O28=2,3,4))))</f>
        <v xml:space="preserve"> </v>
      </c>
      <c r="G27" s="57" t="str">
        <f>IF(A27=0," ",IF(ISBLANK('Первичные данные 2 кл.'!C28)=TRUE," ",IF('инд. оценки 2 кл.'!Q28&gt;2,IF('инд. оценки 2 кл.'!R28=2,1,2),IF('инд. оценки 2 кл.'!R28=2,3,4))))</f>
        <v xml:space="preserve"> </v>
      </c>
      <c r="H27" s="57" t="str">
        <f>IF(A27=0," ",IF(ISBLANK('Первичные данные 2 кл.'!C28)=TRUE," ",IF('инд. оценки 2 кл.'!T28&gt;2,IF('инд. оценки 2 кл.'!U28=2,1,2),IF('инд. оценки 2 кл.'!U28=2,3,4))))</f>
        <v xml:space="preserve"> </v>
      </c>
      <c r="I27" s="57" t="str">
        <f>IF(A27=0," ",IF(ISBLANK('Первичные данные 2 кл.'!C28)=TRUE," ",IF('инд. оценки 2 кл.'!W28&gt;2,IF('инд. оценки 2 кл.'!X28=2,1,2),IF('инд. оценки 2 кл.'!X28=2,3,4))))</f>
        <v xml:space="preserve"> </v>
      </c>
      <c r="J27" s="57" t="str">
        <f>IF(A27=0," ",IF(ISBLANK('Первичные данные 2 кл.'!C28)=TRUE," ",IF('инд. оценки 2 кл.'!Z28&gt;2,IF('инд. оценки 2 кл.'!AA28=2,1,2),IF('инд. оценки 2 кл.'!AA28=2,3,4))))</f>
        <v xml:space="preserve"> </v>
      </c>
      <c r="K27" s="57" t="str">
        <f>IF(A27=0," ",IF(ISBLANK('Первичные данные 2 кл.'!C28)=TRUE," ",IF('инд. оценки 2 кл.'!AC28&gt;2,IF('инд. оценки 2 кл.'!AD28=2,1,2),IF('инд. оценки 2 кл.'!AD28=2,3,4))))</f>
        <v xml:space="preserve"> </v>
      </c>
      <c r="L27" s="56" t="str">
        <f>IF(A27=0," ",IF(ISBLANK('Первичные данные 2 кл.'!C28)=TRUE," ",IF('инд. оценки 2 кл.'!AF28&gt;2,IF('инд. оценки 2 кл.'!AG28=2,1,2),IF('инд. оценки 2 кл.'!AG28=2,3,4))))</f>
        <v xml:space="preserve"> </v>
      </c>
      <c r="M27" s="57" t="str">
        <f>IF(A27=0," ",IF(ISBLANK('Первичные данные 2 кл.'!C28)=TRUE," ",IF('инд. оценки 2 кл.'!AI28&gt;2,IF('инд. оценки 2 кл.'!AJ28=2,1,2),IF('инд. оценки 2 кл.'!AJ28=2,3,4))))</f>
        <v xml:space="preserve"> </v>
      </c>
      <c r="N27" s="57" t="str">
        <f>IF(A27=0," ",IF(ISBLANK('Первичные данные 2 кл.'!C28)=TRUE," ",IF('инд. оценки 2 кл.'!AL28&gt;2,IF('инд. оценки 2 кл.'!AM28=2,1,2),IF('инд. оценки 2 кл.'!AM28=2,3,4))))</f>
        <v xml:space="preserve"> </v>
      </c>
      <c r="O27" s="54" t="str">
        <f>IF(A27=0," ",IF(ISBLANK('Первичные данные 2 кл.'!C28)=TRUE," ",MODE(B27:N27)))</f>
        <v xml:space="preserve"> </v>
      </c>
    </row>
    <row r="28" spans="1:15" ht="11.1" customHeight="1" x14ac:dyDescent="0.3">
      <c r="A28" s="55">
        <f>'инд. оценки 2 кл.'!A29</f>
        <v>0</v>
      </c>
      <c r="B28" s="56" t="str">
        <f>IF(A28=0," ",IF(ISBLANK('Первичные данные 2 кл.'!C29)=TRUE," ",IF('инд. оценки 2 кл.'!B29&gt;2,IF('инд. оценки 2 кл.'!C29=2,1,2),IF('инд. оценки 2 кл.'!C29=2,3,4))))</f>
        <v xml:space="preserve"> </v>
      </c>
      <c r="C28" s="57" t="str">
        <f>IF(A28=0," ",IF(ISBLANK('Первичные данные 2 кл.'!C29)=TRUE," ",IF('инд. оценки 2 кл.'!E29&gt;2,IF('инд. оценки 2 кл.'!F29=2,1,2),IF('инд. оценки 2 кл.'!F29=2,3,4))))</f>
        <v xml:space="preserve"> </v>
      </c>
      <c r="D28" s="58" t="str">
        <f>IF(A28=0," ",IF(ISBLANK('Первичные данные 2 кл.'!C29)=TRUE," ",IF('инд. оценки 2 кл.'!H29&gt;2,IF('инд. оценки 2 кл.'!I29=2,1,2),IF('инд. оценки 2 кл.'!I29=2,3,4))))</f>
        <v xml:space="preserve"> </v>
      </c>
      <c r="E28" s="56" t="str">
        <f>IF(A28=0," ",IF(ISBLANK('Первичные данные 2 кл.'!C29)=TRUE," ",IF('инд. оценки 2 кл.'!K29&gt;2,IF('инд. оценки 2 кл.'!L29=2,1,2),IF('инд. оценки 2 кл.'!L29=2,3,4))))</f>
        <v xml:space="preserve"> </v>
      </c>
      <c r="F28" s="57" t="str">
        <f>IF(A28=0," ",IF(ISBLANK('Первичные данные 2 кл.'!C29)=TRUE," ",IF('инд. оценки 2 кл.'!N29&gt;2,IF('инд. оценки 2 кл.'!O29=2,1,2),IF('инд. оценки 2 кл.'!O29=2,3,4))))</f>
        <v xml:space="preserve"> </v>
      </c>
      <c r="G28" s="57" t="str">
        <f>IF(A28=0," ",IF(ISBLANK('Первичные данные 2 кл.'!C29)=TRUE," ",IF('инд. оценки 2 кл.'!Q29&gt;2,IF('инд. оценки 2 кл.'!R29=2,1,2),IF('инд. оценки 2 кл.'!R29=2,3,4))))</f>
        <v xml:space="preserve"> </v>
      </c>
      <c r="H28" s="57" t="str">
        <f>IF(A28=0," ",IF(ISBLANK('Первичные данные 2 кл.'!C29)=TRUE," ",IF('инд. оценки 2 кл.'!T29&gt;2,IF('инд. оценки 2 кл.'!U29=2,1,2),IF('инд. оценки 2 кл.'!U29=2,3,4))))</f>
        <v xml:space="preserve"> </v>
      </c>
      <c r="I28" s="57" t="str">
        <f>IF(A28=0," ",IF(ISBLANK('Первичные данные 2 кл.'!C29)=TRUE," ",IF('инд. оценки 2 кл.'!W29&gt;2,IF('инд. оценки 2 кл.'!X29=2,1,2),IF('инд. оценки 2 кл.'!X29=2,3,4))))</f>
        <v xml:space="preserve"> </v>
      </c>
      <c r="J28" s="57" t="str">
        <f>IF(A28=0," ",IF(ISBLANK('Первичные данные 2 кл.'!C29)=TRUE," ",IF('инд. оценки 2 кл.'!Z29&gt;2,IF('инд. оценки 2 кл.'!AA29=2,1,2),IF('инд. оценки 2 кл.'!AA29=2,3,4))))</f>
        <v xml:space="preserve"> </v>
      </c>
      <c r="K28" s="57" t="str">
        <f>IF(A28=0," ",IF(ISBLANK('Первичные данные 2 кл.'!C29)=TRUE," ",IF('инд. оценки 2 кл.'!AC29&gt;2,IF('инд. оценки 2 кл.'!AD29=2,1,2),IF('инд. оценки 2 кл.'!AD29=2,3,4))))</f>
        <v xml:space="preserve"> </v>
      </c>
      <c r="L28" s="56" t="str">
        <f>IF(A28=0," ",IF(ISBLANK('Первичные данные 2 кл.'!C29)=TRUE," ",IF('инд. оценки 2 кл.'!AF29&gt;2,IF('инд. оценки 2 кл.'!AG29=2,1,2),IF('инд. оценки 2 кл.'!AG29=2,3,4))))</f>
        <v xml:space="preserve"> </v>
      </c>
      <c r="M28" s="57" t="str">
        <f>IF(A28=0," ",IF(ISBLANK('Первичные данные 2 кл.'!C29)=TRUE," ",IF('инд. оценки 2 кл.'!AI29&gt;2,IF('инд. оценки 2 кл.'!AJ29=2,1,2),IF('инд. оценки 2 кл.'!AJ29=2,3,4))))</f>
        <v xml:space="preserve"> </v>
      </c>
      <c r="N28" s="57" t="str">
        <f>IF(A28=0," ",IF(ISBLANK('Первичные данные 2 кл.'!C29)=TRUE," ",IF('инд. оценки 2 кл.'!AL29&gt;2,IF('инд. оценки 2 кл.'!AM29=2,1,2),IF('инд. оценки 2 кл.'!AM29=2,3,4))))</f>
        <v xml:space="preserve"> </v>
      </c>
      <c r="O28" s="54" t="str">
        <f>IF(A28=0," ",IF(ISBLANK('Первичные данные 2 кл.'!C29)=TRUE," ",MODE(B28:N28)))</f>
        <v xml:space="preserve"> </v>
      </c>
    </row>
    <row r="29" spans="1:15" ht="11.1" customHeight="1" x14ac:dyDescent="0.3">
      <c r="A29" s="55">
        <f>'инд. оценки 2 кл.'!A30</f>
        <v>0</v>
      </c>
      <c r="B29" s="56" t="str">
        <f>IF(A29=0," ",IF(ISBLANK('Первичные данные 2 кл.'!C30)=TRUE," ",IF('инд. оценки 2 кл.'!B30&gt;2,IF('инд. оценки 2 кл.'!C30=2,1,2),IF('инд. оценки 2 кл.'!C30=2,3,4))))</f>
        <v xml:space="preserve"> </v>
      </c>
      <c r="C29" s="57" t="str">
        <f>IF(A29=0," ",IF(ISBLANK('Первичные данные 2 кл.'!C30)=TRUE," ",IF('инд. оценки 2 кл.'!E30&gt;2,IF('инд. оценки 2 кл.'!F30=2,1,2),IF('инд. оценки 2 кл.'!F30=2,3,4))))</f>
        <v xml:space="preserve"> </v>
      </c>
      <c r="D29" s="58" t="str">
        <f>IF(A29=0," ",IF(ISBLANK('Первичные данные 2 кл.'!C30)=TRUE," ",IF('инд. оценки 2 кл.'!H30&gt;2,IF('инд. оценки 2 кл.'!I30=2,1,2),IF('инд. оценки 2 кл.'!I30=2,3,4))))</f>
        <v xml:space="preserve"> </v>
      </c>
      <c r="E29" s="56" t="str">
        <f>IF(A29=0," ",IF(ISBLANK('Первичные данные 2 кл.'!C30)=TRUE," ",IF('инд. оценки 2 кл.'!K30&gt;2,IF('инд. оценки 2 кл.'!L30=2,1,2),IF('инд. оценки 2 кл.'!L30=2,3,4))))</f>
        <v xml:space="preserve"> </v>
      </c>
      <c r="F29" s="57" t="str">
        <f>IF(A29=0," ",IF(ISBLANK('Первичные данные 2 кл.'!C30)=TRUE," ",IF('инд. оценки 2 кл.'!N30&gt;2,IF('инд. оценки 2 кл.'!O30=2,1,2),IF('инд. оценки 2 кл.'!O30=2,3,4))))</f>
        <v xml:space="preserve"> </v>
      </c>
      <c r="G29" s="57" t="str">
        <f>IF(A29=0," ",IF(ISBLANK('Первичные данные 2 кл.'!C30)=TRUE," ",IF('инд. оценки 2 кл.'!Q30&gt;2,IF('инд. оценки 2 кл.'!R30=2,1,2),IF('инд. оценки 2 кл.'!R30=2,3,4))))</f>
        <v xml:space="preserve"> </v>
      </c>
      <c r="H29" s="57" t="str">
        <f>IF(A29=0," ",IF(ISBLANK('Первичные данные 2 кл.'!C30)=TRUE," ",IF('инд. оценки 2 кл.'!T30&gt;2,IF('инд. оценки 2 кл.'!U30=2,1,2),IF('инд. оценки 2 кл.'!U30=2,3,4))))</f>
        <v xml:space="preserve"> </v>
      </c>
      <c r="I29" s="57" t="str">
        <f>IF(A29=0," ",IF(ISBLANK('Первичные данные 2 кл.'!C30)=TRUE," ",IF('инд. оценки 2 кл.'!W30&gt;2,IF('инд. оценки 2 кл.'!X30=2,1,2),IF('инд. оценки 2 кл.'!X30=2,3,4))))</f>
        <v xml:space="preserve"> </v>
      </c>
      <c r="J29" s="57" t="str">
        <f>IF(A29=0," ",IF(ISBLANK('Первичные данные 2 кл.'!C30)=TRUE," ",IF('инд. оценки 2 кл.'!Z30&gt;2,IF('инд. оценки 2 кл.'!AA30=2,1,2),IF('инд. оценки 2 кл.'!AA30=2,3,4))))</f>
        <v xml:space="preserve"> </v>
      </c>
      <c r="K29" s="57" t="str">
        <f>IF(A29=0," ",IF(ISBLANK('Первичные данные 2 кл.'!C30)=TRUE," ",IF('инд. оценки 2 кл.'!AC30&gt;2,IF('инд. оценки 2 кл.'!AD30=2,1,2),IF('инд. оценки 2 кл.'!AD30=2,3,4))))</f>
        <v xml:space="preserve"> </v>
      </c>
      <c r="L29" s="56" t="str">
        <f>IF(A29=0," ",IF(ISBLANK('Первичные данные 2 кл.'!C30)=TRUE," ",IF('инд. оценки 2 кл.'!AF30&gt;2,IF('инд. оценки 2 кл.'!AG30=2,1,2),IF('инд. оценки 2 кл.'!AG30=2,3,4))))</f>
        <v xml:space="preserve"> </v>
      </c>
      <c r="M29" s="57" t="str">
        <f>IF(A29=0," ",IF(ISBLANK('Первичные данные 2 кл.'!C30)=TRUE," ",IF('инд. оценки 2 кл.'!AI30&gt;2,IF('инд. оценки 2 кл.'!AJ30=2,1,2),IF('инд. оценки 2 кл.'!AJ30=2,3,4))))</f>
        <v xml:space="preserve"> </v>
      </c>
      <c r="N29" s="57" t="str">
        <f>IF(A29=0," ",IF(ISBLANK('Первичные данные 2 кл.'!C30)=TRUE," ",IF('инд. оценки 2 кл.'!AL30&gt;2,IF('инд. оценки 2 кл.'!AM30=2,1,2),IF('инд. оценки 2 кл.'!AM30=2,3,4))))</f>
        <v xml:space="preserve"> </v>
      </c>
      <c r="O29" s="54" t="str">
        <f>IF(A29=0," ",IF(ISBLANK('Первичные данные 2 кл.'!C30)=TRUE," ",MODE(B29:N29)))</f>
        <v xml:space="preserve"> </v>
      </c>
    </row>
    <row r="30" spans="1:15" ht="11.1" customHeight="1" x14ac:dyDescent="0.3">
      <c r="A30" s="55">
        <f>'инд. оценки 2 кл.'!A31</f>
        <v>0</v>
      </c>
      <c r="B30" s="56" t="str">
        <f>IF(A30=0," ",IF(ISBLANK('Первичные данные 2 кл.'!C31)=TRUE," ",IF('инд. оценки 2 кл.'!B31&gt;2,IF('инд. оценки 2 кл.'!C31=2,1,2),IF('инд. оценки 2 кл.'!C31=2,3,4))))</f>
        <v xml:space="preserve"> </v>
      </c>
      <c r="C30" s="57" t="str">
        <f>IF(A30=0," ",IF(ISBLANK('Первичные данные 2 кл.'!C31)=TRUE," ",IF('инд. оценки 2 кл.'!E31&gt;2,IF('инд. оценки 2 кл.'!F31=2,1,2),IF('инд. оценки 2 кл.'!F31=2,3,4))))</f>
        <v xml:space="preserve"> </v>
      </c>
      <c r="D30" s="58" t="str">
        <f>IF(A30=0," ",IF(ISBLANK('Первичные данные 2 кл.'!C31)=TRUE," ",IF('инд. оценки 2 кл.'!H31&gt;2,IF('инд. оценки 2 кл.'!I31=2,1,2),IF('инд. оценки 2 кл.'!I31=2,3,4))))</f>
        <v xml:space="preserve"> </v>
      </c>
      <c r="E30" s="56" t="str">
        <f>IF(A30=0," ",IF(ISBLANK('Первичные данные 2 кл.'!C31)=TRUE," ",IF('инд. оценки 2 кл.'!K31&gt;2,IF('инд. оценки 2 кл.'!L31=2,1,2),IF('инд. оценки 2 кл.'!L31=2,3,4))))</f>
        <v xml:space="preserve"> </v>
      </c>
      <c r="F30" s="57" t="str">
        <f>IF(A30=0," ",IF(ISBLANK('Первичные данные 2 кл.'!C31)=TRUE," ",IF('инд. оценки 2 кл.'!N31&gt;2,IF('инд. оценки 2 кл.'!O31=2,1,2),IF('инд. оценки 2 кл.'!O31=2,3,4))))</f>
        <v xml:space="preserve"> </v>
      </c>
      <c r="G30" s="57" t="str">
        <f>IF(A30=0," ",IF(ISBLANK('Первичные данные 2 кл.'!C31)=TRUE," ",IF('инд. оценки 2 кл.'!Q31&gt;2,IF('инд. оценки 2 кл.'!R31=2,1,2),IF('инд. оценки 2 кл.'!R31=2,3,4))))</f>
        <v xml:space="preserve"> </v>
      </c>
      <c r="H30" s="57" t="str">
        <f>IF(A30=0," ",IF(ISBLANK('Первичные данные 2 кл.'!C31)=TRUE," ",IF('инд. оценки 2 кл.'!T31&gt;2,IF('инд. оценки 2 кл.'!U31=2,1,2),IF('инд. оценки 2 кл.'!U31=2,3,4))))</f>
        <v xml:space="preserve"> </v>
      </c>
      <c r="I30" s="57" t="str">
        <f>IF(A30=0," ",IF(ISBLANK('Первичные данные 2 кл.'!C31)=TRUE," ",IF('инд. оценки 2 кл.'!W31&gt;2,IF('инд. оценки 2 кл.'!X31=2,1,2),IF('инд. оценки 2 кл.'!X31=2,3,4))))</f>
        <v xml:space="preserve"> </v>
      </c>
      <c r="J30" s="57" t="str">
        <f>IF(A30=0," ",IF(ISBLANK('Первичные данные 2 кл.'!C31)=TRUE," ",IF('инд. оценки 2 кл.'!Z31&gt;2,IF('инд. оценки 2 кл.'!AA31=2,1,2),IF('инд. оценки 2 кл.'!AA31=2,3,4))))</f>
        <v xml:space="preserve"> </v>
      </c>
      <c r="K30" s="57" t="str">
        <f>IF(A30=0," ",IF(ISBLANK('Первичные данные 2 кл.'!C31)=TRUE," ",IF('инд. оценки 2 кл.'!AC31&gt;2,IF('инд. оценки 2 кл.'!AD31=2,1,2),IF('инд. оценки 2 кл.'!AD31=2,3,4))))</f>
        <v xml:space="preserve"> </v>
      </c>
      <c r="L30" s="56" t="str">
        <f>IF(A30=0," ",IF(ISBLANK('Первичные данные 2 кл.'!C31)=TRUE," ",IF('инд. оценки 2 кл.'!AF31&gt;2,IF('инд. оценки 2 кл.'!AG31=2,1,2),IF('инд. оценки 2 кл.'!AG31=2,3,4))))</f>
        <v xml:space="preserve"> </v>
      </c>
      <c r="M30" s="57" t="str">
        <f>IF(A30=0," ",IF(ISBLANK('Первичные данные 2 кл.'!C31)=TRUE," ",IF('инд. оценки 2 кл.'!AI31&gt;2,IF('инд. оценки 2 кл.'!AJ31=2,1,2),IF('инд. оценки 2 кл.'!AJ31=2,3,4))))</f>
        <v xml:space="preserve"> </v>
      </c>
      <c r="N30" s="57" t="str">
        <f>IF(A30=0," ",IF(ISBLANK('Первичные данные 2 кл.'!C31)=TRUE," ",IF('инд. оценки 2 кл.'!AL31&gt;2,IF('инд. оценки 2 кл.'!AM31=2,1,2),IF('инд. оценки 2 кл.'!AM31=2,3,4))))</f>
        <v xml:space="preserve"> </v>
      </c>
      <c r="O30" s="54" t="str">
        <f>IF(A30=0," ",IF(ISBLANK('Первичные данные 2 кл.'!C31)=TRUE," ",MODE(B30:N30)))</f>
        <v xml:space="preserve"> </v>
      </c>
    </row>
    <row r="31" spans="1:15" ht="11.1" customHeight="1" x14ac:dyDescent="0.3">
      <c r="A31" s="55">
        <f>'инд. оценки 2 кл.'!A32</f>
        <v>0</v>
      </c>
      <c r="B31" s="56" t="str">
        <f>IF(A31=0," ",IF(ISBLANK('Первичные данные 2 кл.'!C32)=TRUE," ",IF('инд. оценки 2 кл.'!B32&gt;2,IF('инд. оценки 2 кл.'!C32=2,1,2),IF('инд. оценки 2 кл.'!C32=2,3,4))))</f>
        <v xml:space="preserve"> </v>
      </c>
      <c r="C31" s="57" t="str">
        <f>IF(A31=0," ",IF(ISBLANK('Первичные данные 2 кл.'!C32)=TRUE," ",IF('инд. оценки 2 кл.'!E32&gt;2,IF('инд. оценки 2 кл.'!F32=2,1,2),IF('инд. оценки 2 кл.'!F32=2,3,4))))</f>
        <v xml:space="preserve"> </v>
      </c>
      <c r="D31" s="58" t="str">
        <f>IF(A31=0," ",IF(ISBLANK('Первичные данные 2 кл.'!C32)=TRUE," ",IF('инд. оценки 2 кл.'!H32&gt;2,IF('инд. оценки 2 кл.'!I32=2,1,2),IF('инд. оценки 2 кл.'!I32=2,3,4))))</f>
        <v xml:space="preserve"> </v>
      </c>
      <c r="E31" s="56" t="str">
        <f>IF(A31=0," ",IF(ISBLANK('Первичные данные 2 кл.'!C32)=TRUE," ",IF('инд. оценки 2 кл.'!K32&gt;2,IF('инд. оценки 2 кл.'!L32=2,1,2),IF('инд. оценки 2 кл.'!L32=2,3,4))))</f>
        <v xml:space="preserve"> </v>
      </c>
      <c r="F31" s="57" t="str">
        <f>IF(A31=0," ",IF(ISBLANK('Первичные данные 2 кл.'!C32)=TRUE," ",IF('инд. оценки 2 кл.'!N32&gt;2,IF('инд. оценки 2 кл.'!O32=2,1,2),IF('инд. оценки 2 кл.'!O32=2,3,4))))</f>
        <v xml:space="preserve"> </v>
      </c>
      <c r="G31" s="57" t="str">
        <f>IF(A31=0," ",IF(ISBLANK('Первичные данные 2 кл.'!C32)=TRUE," ",IF('инд. оценки 2 кл.'!Q32&gt;2,IF('инд. оценки 2 кл.'!R32=2,1,2),IF('инд. оценки 2 кл.'!R32=2,3,4))))</f>
        <v xml:space="preserve"> </v>
      </c>
      <c r="H31" s="57" t="str">
        <f>IF(A31=0," ",IF(ISBLANK('Первичные данные 2 кл.'!C32)=TRUE," ",IF('инд. оценки 2 кл.'!T32&gt;2,IF('инд. оценки 2 кл.'!U32=2,1,2),IF('инд. оценки 2 кл.'!U32=2,3,4))))</f>
        <v xml:space="preserve"> </v>
      </c>
      <c r="I31" s="57" t="str">
        <f>IF(A31=0," ",IF(ISBLANK('Первичные данные 2 кл.'!C32)=TRUE," ",IF('инд. оценки 2 кл.'!W32&gt;2,IF('инд. оценки 2 кл.'!X32=2,1,2),IF('инд. оценки 2 кл.'!X32=2,3,4))))</f>
        <v xml:space="preserve"> </v>
      </c>
      <c r="J31" s="57" t="str">
        <f>IF(A31=0," ",IF(ISBLANK('Первичные данные 2 кл.'!C32)=TRUE," ",IF('инд. оценки 2 кл.'!Z32&gt;2,IF('инд. оценки 2 кл.'!AA32=2,1,2),IF('инд. оценки 2 кл.'!AA32=2,3,4))))</f>
        <v xml:space="preserve"> </v>
      </c>
      <c r="K31" s="57" t="str">
        <f>IF(A31=0," ",IF(ISBLANK('Первичные данные 2 кл.'!C32)=TRUE," ",IF('инд. оценки 2 кл.'!AC32&gt;2,IF('инд. оценки 2 кл.'!AD32=2,1,2),IF('инд. оценки 2 кл.'!AD32=2,3,4))))</f>
        <v xml:space="preserve"> </v>
      </c>
      <c r="L31" s="56" t="str">
        <f>IF(A31=0," ",IF(ISBLANK('Первичные данные 2 кл.'!C32)=TRUE," ",IF('инд. оценки 2 кл.'!AF32&gt;2,IF('инд. оценки 2 кл.'!AG32=2,1,2),IF('инд. оценки 2 кл.'!AG32=2,3,4))))</f>
        <v xml:space="preserve"> </v>
      </c>
      <c r="M31" s="57" t="str">
        <f>IF(A31=0," ",IF(ISBLANK('Первичные данные 2 кл.'!C32)=TRUE," ",IF('инд. оценки 2 кл.'!AI32&gt;2,IF('инд. оценки 2 кл.'!AJ32=2,1,2),IF('инд. оценки 2 кл.'!AJ32=2,3,4))))</f>
        <v xml:space="preserve"> </v>
      </c>
      <c r="N31" s="57" t="str">
        <f>IF(A31=0," ",IF(ISBLANK('Первичные данные 2 кл.'!C32)=TRUE," ",IF('инд. оценки 2 кл.'!AL32&gt;2,IF('инд. оценки 2 кл.'!AM32=2,1,2),IF('инд. оценки 2 кл.'!AM32=2,3,4))))</f>
        <v xml:space="preserve"> </v>
      </c>
      <c r="O31" s="54" t="str">
        <f>IF(A31=0," ",IF(ISBLANK('Первичные данные 2 кл.'!C32)=TRUE," ",MODE(B31:N31)))</f>
        <v xml:space="preserve"> </v>
      </c>
    </row>
    <row r="32" spans="1:15" ht="11.1" customHeight="1" x14ac:dyDescent="0.3">
      <c r="A32" s="55">
        <f>'инд. оценки 2 кл.'!A33</f>
        <v>0</v>
      </c>
      <c r="B32" s="56" t="str">
        <f>IF(A32=0," ",IF(ISBLANK('Первичные данные 2 кл.'!C33)=TRUE," ",IF('инд. оценки 2 кл.'!B33&gt;2,IF('инд. оценки 2 кл.'!C33=2,1,2),IF('инд. оценки 2 кл.'!C33=2,3,4))))</f>
        <v xml:space="preserve"> </v>
      </c>
      <c r="C32" s="57" t="str">
        <f>IF(A32=0," ",IF(ISBLANK('Первичные данные 2 кл.'!C33)=TRUE," ",IF('инд. оценки 2 кл.'!E33&gt;2,IF('инд. оценки 2 кл.'!F33=2,1,2),IF('инд. оценки 2 кл.'!F33=2,3,4))))</f>
        <v xml:space="preserve"> </v>
      </c>
      <c r="D32" s="58" t="str">
        <f>IF(A32=0," ",IF(ISBLANK('Первичные данные 2 кл.'!C33)=TRUE," ",IF('инд. оценки 2 кл.'!H33&gt;2,IF('инд. оценки 2 кл.'!I33=2,1,2),IF('инд. оценки 2 кл.'!I33=2,3,4))))</f>
        <v xml:space="preserve"> </v>
      </c>
      <c r="E32" s="56" t="str">
        <f>IF(A32=0," ",IF(ISBLANK('Первичные данные 2 кл.'!C33)=TRUE," ",IF('инд. оценки 2 кл.'!K33&gt;2,IF('инд. оценки 2 кл.'!L33=2,1,2),IF('инд. оценки 2 кл.'!L33=2,3,4))))</f>
        <v xml:space="preserve"> </v>
      </c>
      <c r="F32" s="57" t="str">
        <f>IF(A32=0," ",IF(ISBLANK('Первичные данные 2 кл.'!C33)=TRUE," ",IF('инд. оценки 2 кл.'!N33&gt;2,IF('инд. оценки 2 кл.'!O33=2,1,2),IF('инд. оценки 2 кл.'!O33=2,3,4))))</f>
        <v xml:space="preserve"> </v>
      </c>
      <c r="G32" s="57" t="str">
        <f>IF(A32=0," ",IF(ISBLANK('Первичные данные 2 кл.'!C33)=TRUE," ",IF('инд. оценки 2 кл.'!Q33&gt;2,IF('инд. оценки 2 кл.'!R33=2,1,2),IF('инд. оценки 2 кл.'!R33=2,3,4))))</f>
        <v xml:space="preserve"> </v>
      </c>
      <c r="H32" s="57" t="str">
        <f>IF(A32=0," ",IF(ISBLANK('Первичные данные 2 кл.'!C33)=TRUE," ",IF('инд. оценки 2 кл.'!T33&gt;2,IF('инд. оценки 2 кл.'!U33=2,1,2),IF('инд. оценки 2 кл.'!U33=2,3,4))))</f>
        <v xml:space="preserve"> </v>
      </c>
      <c r="I32" s="57" t="str">
        <f>IF(A32=0," ",IF(ISBLANK('Первичные данные 2 кл.'!C33)=TRUE," ",IF('инд. оценки 2 кл.'!W33&gt;2,IF('инд. оценки 2 кл.'!X33=2,1,2),IF('инд. оценки 2 кл.'!X33=2,3,4))))</f>
        <v xml:space="preserve"> </v>
      </c>
      <c r="J32" s="57" t="str">
        <f>IF(A32=0," ",IF(ISBLANK('Первичные данные 2 кл.'!C33)=TRUE," ",IF('инд. оценки 2 кл.'!Z33&gt;2,IF('инд. оценки 2 кл.'!AA33=2,1,2),IF('инд. оценки 2 кл.'!AA33=2,3,4))))</f>
        <v xml:space="preserve"> </v>
      </c>
      <c r="K32" s="57" t="str">
        <f>IF(A32=0," ",IF(ISBLANK('Первичные данные 2 кл.'!C33)=TRUE," ",IF('инд. оценки 2 кл.'!AC33&gt;2,IF('инд. оценки 2 кл.'!AD33=2,1,2),IF('инд. оценки 2 кл.'!AD33=2,3,4))))</f>
        <v xml:space="preserve"> </v>
      </c>
      <c r="L32" s="56" t="str">
        <f>IF(A32=0," ",IF(ISBLANK('Первичные данные 2 кл.'!C33)=TRUE," ",IF('инд. оценки 2 кл.'!AF33&gt;2,IF('инд. оценки 2 кл.'!AG33=2,1,2),IF('инд. оценки 2 кл.'!AG33=2,3,4))))</f>
        <v xml:space="preserve"> </v>
      </c>
      <c r="M32" s="57" t="str">
        <f>IF(A32=0," ",IF(ISBLANK('Первичные данные 2 кл.'!C33)=TRUE," ",IF('инд. оценки 2 кл.'!AI33&gt;2,IF('инд. оценки 2 кл.'!AJ33=2,1,2),IF('инд. оценки 2 кл.'!AJ33=2,3,4))))</f>
        <v xml:space="preserve"> </v>
      </c>
      <c r="N32" s="57" t="str">
        <f>IF(A32=0," ",IF(ISBLANK('Первичные данные 2 кл.'!C33)=TRUE," ",IF('инд. оценки 2 кл.'!AL33&gt;2,IF('инд. оценки 2 кл.'!AM33=2,1,2),IF('инд. оценки 2 кл.'!AM33=2,3,4))))</f>
        <v xml:space="preserve"> </v>
      </c>
      <c r="O32" s="54" t="str">
        <f>IF(A32=0," ",IF(ISBLANK('Первичные данные 2 кл.'!C33)=TRUE," ",MODE(B32:N32)))</f>
        <v xml:space="preserve"> </v>
      </c>
    </row>
    <row r="33" spans="1:15" ht="11.1" customHeight="1" x14ac:dyDescent="0.3">
      <c r="A33" s="55">
        <f>'инд. оценки 2 кл.'!A34</f>
        <v>0</v>
      </c>
      <c r="B33" s="56" t="str">
        <f>IF(A33=0," ",IF(ISBLANK('Первичные данные 2 кл.'!C34)=TRUE," ",IF('инд. оценки 2 кл.'!B34&gt;2,IF('инд. оценки 2 кл.'!C34=2,1,2),IF('инд. оценки 2 кл.'!C34=2,3,4))))</f>
        <v xml:space="preserve"> </v>
      </c>
      <c r="C33" s="57" t="str">
        <f>IF(A33=0," ",IF(ISBLANK('Первичные данные 2 кл.'!C34)=TRUE," ",IF('инд. оценки 2 кл.'!E34&gt;2,IF('инд. оценки 2 кл.'!F34=2,1,2),IF('инд. оценки 2 кл.'!F34=2,3,4))))</f>
        <v xml:space="preserve"> </v>
      </c>
      <c r="D33" s="58" t="str">
        <f>IF(A33=0," ",IF(ISBLANK('Первичные данные 2 кл.'!C34)=TRUE," ",IF('инд. оценки 2 кл.'!H34&gt;2,IF('инд. оценки 2 кл.'!I34=2,1,2),IF('инд. оценки 2 кл.'!I34=2,3,4))))</f>
        <v xml:space="preserve"> </v>
      </c>
      <c r="E33" s="56" t="str">
        <f>IF(A33=0," ",IF(ISBLANK('Первичные данные 2 кл.'!C34)=TRUE," ",IF('инд. оценки 2 кл.'!K34&gt;2,IF('инд. оценки 2 кл.'!L34=2,1,2),IF('инд. оценки 2 кл.'!L34=2,3,4))))</f>
        <v xml:space="preserve"> </v>
      </c>
      <c r="F33" s="57" t="str">
        <f>IF(A33=0," ",IF(ISBLANK('Первичные данные 2 кл.'!C34)=TRUE," ",IF('инд. оценки 2 кл.'!N34&gt;2,IF('инд. оценки 2 кл.'!O34=2,1,2),IF('инд. оценки 2 кл.'!O34=2,3,4))))</f>
        <v xml:space="preserve"> </v>
      </c>
      <c r="G33" s="57" t="str">
        <f>IF(A33=0," ",IF(ISBLANK('Первичные данные 2 кл.'!C34)=TRUE," ",IF('инд. оценки 2 кл.'!Q34&gt;2,IF('инд. оценки 2 кл.'!R34=2,1,2),IF('инд. оценки 2 кл.'!R34=2,3,4))))</f>
        <v xml:space="preserve"> </v>
      </c>
      <c r="H33" s="57" t="str">
        <f>IF(A33=0," ",IF(ISBLANK('Первичные данные 2 кл.'!C34)=TRUE," ",IF('инд. оценки 2 кл.'!T34&gt;2,IF('инд. оценки 2 кл.'!U34=2,1,2),IF('инд. оценки 2 кл.'!U34=2,3,4))))</f>
        <v xml:space="preserve"> </v>
      </c>
      <c r="I33" s="57" t="str">
        <f>IF(A33=0," ",IF(ISBLANK('Первичные данные 2 кл.'!C34)=TRUE," ",IF('инд. оценки 2 кл.'!W34&gt;2,IF('инд. оценки 2 кл.'!X34=2,1,2),IF('инд. оценки 2 кл.'!X34=2,3,4))))</f>
        <v xml:space="preserve"> </v>
      </c>
      <c r="J33" s="57" t="str">
        <f>IF(A33=0," ",IF(ISBLANK('Первичные данные 2 кл.'!C34)=TRUE," ",IF('инд. оценки 2 кл.'!Z34&gt;2,IF('инд. оценки 2 кл.'!AA34=2,1,2),IF('инд. оценки 2 кл.'!AA34=2,3,4))))</f>
        <v xml:space="preserve"> </v>
      </c>
      <c r="K33" s="57" t="str">
        <f>IF(A33=0," ",IF(ISBLANK('Первичные данные 2 кл.'!C34)=TRUE," ",IF('инд. оценки 2 кл.'!AC34&gt;2,IF('инд. оценки 2 кл.'!AD34=2,1,2),IF('инд. оценки 2 кл.'!AD34=2,3,4))))</f>
        <v xml:space="preserve"> </v>
      </c>
      <c r="L33" s="56" t="str">
        <f>IF(A33=0," ",IF(ISBLANK('Первичные данные 2 кл.'!C34)=TRUE," ",IF('инд. оценки 2 кл.'!AF34&gt;2,IF('инд. оценки 2 кл.'!AG34=2,1,2),IF('инд. оценки 2 кл.'!AG34=2,3,4))))</f>
        <v xml:space="preserve"> </v>
      </c>
      <c r="M33" s="57" t="str">
        <f>IF(A33=0," ",IF(ISBLANK('Первичные данные 2 кл.'!C34)=TRUE," ",IF('инд. оценки 2 кл.'!AI34&gt;2,IF('инд. оценки 2 кл.'!AJ34=2,1,2),IF('инд. оценки 2 кл.'!AJ34=2,3,4))))</f>
        <v xml:space="preserve"> </v>
      </c>
      <c r="N33" s="57" t="str">
        <f>IF(A33=0," ",IF(ISBLANK('Первичные данные 2 кл.'!C34)=TRUE," ",IF('инд. оценки 2 кл.'!AL34&gt;2,IF('инд. оценки 2 кл.'!AM34=2,1,2),IF('инд. оценки 2 кл.'!AM34=2,3,4))))</f>
        <v xml:space="preserve"> </v>
      </c>
      <c r="O33" s="54" t="str">
        <f>IF(A33=0," ",IF(ISBLANK('Первичные данные 2 кл.'!C34)=TRUE," ",MODE(B33:N33)))</f>
        <v xml:space="preserve"> </v>
      </c>
    </row>
    <row r="34" spans="1:15" ht="11.1" customHeight="1" x14ac:dyDescent="0.3">
      <c r="A34" s="55">
        <f>'инд. оценки 2 кл.'!A35</f>
        <v>0</v>
      </c>
      <c r="B34" s="56" t="str">
        <f>IF(A34=0," ",IF(ISBLANK('Первичные данные 2 кл.'!C35)=TRUE," ",IF('инд. оценки 2 кл.'!B35&gt;2,IF('инд. оценки 2 кл.'!C35=2,1,2),IF('инд. оценки 2 кл.'!C35=2,3,4))))</f>
        <v xml:space="preserve"> </v>
      </c>
      <c r="C34" s="57" t="str">
        <f>IF(A34=0," ",IF(ISBLANK('Первичные данные 2 кл.'!C35)=TRUE," ",IF('инд. оценки 2 кл.'!E35&gt;2,IF('инд. оценки 2 кл.'!F35=2,1,2),IF('инд. оценки 2 кл.'!F35=2,3,4))))</f>
        <v xml:space="preserve"> </v>
      </c>
      <c r="D34" s="58" t="str">
        <f>IF(A34=0," ",IF(ISBLANK('Первичные данные 2 кл.'!C35)=TRUE," ",IF('инд. оценки 2 кл.'!H35&gt;2,IF('инд. оценки 2 кл.'!I35=2,1,2),IF('инд. оценки 2 кл.'!I35=2,3,4))))</f>
        <v xml:space="preserve"> </v>
      </c>
      <c r="E34" s="56" t="str">
        <f>IF(A34=0," ",IF(ISBLANK('Первичные данные 2 кл.'!C35)=TRUE," ",IF('инд. оценки 2 кл.'!K35&gt;2,IF('инд. оценки 2 кл.'!L35=2,1,2),IF('инд. оценки 2 кл.'!L35=2,3,4))))</f>
        <v xml:space="preserve"> </v>
      </c>
      <c r="F34" s="57" t="str">
        <f>IF(A34=0," ",IF(ISBLANK('Первичные данные 2 кл.'!C35)=TRUE," ",IF('инд. оценки 2 кл.'!N35&gt;2,IF('инд. оценки 2 кл.'!O35=2,1,2),IF('инд. оценки 2 кл.'!O35=2,3,4))))</f>
        <v xml:space="preserve"> </v>
      </c>
      <c r="G34" s="57" t="str">
        <f>IF(A34=0," ",IF(ISBLANK('Первичные данные 2 кл.'!C35)=TRUE," ",IF('инд. оценки 2 кл.'!Q35&gt;2,IF('инд. оценки 2 кл.'!R35=2,1,2),IF('инд. оценки 2 кл.'!R35=2,3,4))))</f>
        <v xml:space="preserve"> </v>
      </c>
      <c r="H34" s="57" t="str">
        <f>IF(A34=0," ",IF(ISBLANK('Первичные данные 2 кл.'!C35)=TRUE," ",IF('инд. оценки 2 кл.'!T35&gt;2,IF('инд. оценки 2 кл.'!U35=2,1,2),IF('инд. оценки 2 кл.'!U35=2,3,4))))</f>
        <v xml:space="preserve"> </v>
      </c>
      <c r="I34" s="57" t="str">
        <f>IF(A34=0," ",IF(ISBLANK('Первичные данные 2 кл.'!C35)=TRUE," ",IF('инд. оценки 2 кл.'!W35&gt;2,IF('инд. оценки 2 кл.'!X35=2,1,2),IF('инд. оценки 2 кл.'!X35=2,3,4))))</f>
        <v xml:space="preserve"> </v>
      </c>
      <c r="J34" s="57" t="str">
        <f>IF(A34=0," ",IF(ISBLANK('Первичные данные 2 кл.'!C35)=TRUE," ",IF('инд. оценки 2 кл.'!Z35&gt;2,IF('инд. оценки 2 кл.'!AA35=2,1,2),IF('инд. оценки 2 кл.'!AA35=2,3,4))))</f>
        <v xml:space="preserve"> </v>
      </c>
      <c r="K34" s="57" t="str">
        <f>IF(A34=0," ",IF(ISBLANK('Первичные данные 2 кл.'!C35)=TRUE," ",IF('инд. оценки 2 кл.'!AC35&gt;2,IF('инд. оценки 2 кл.'!AD35=2,1,2),IF('инд. оценки 2 кл.'!AD35=2,3,4))))</f>
        <v xml:space="preserve"> </v>
      </c>
      <c r="L34" s="56" t="str">
        <f>IF(A34=0," ",IF(ISBLANK('Первичные данные 2 кл.'!C35)=TRUE," ",IF('инд. оценки 2 кл.'!AF35&gt;2,IF('инд. оценки 2 кл.'!AG35=2,1,2),IF('инд. оценки 2 кл.'!AG35=2,3,4))))</f>
        <v xml:space="preserve"> </v>
      </c>
      <c r="M34" s="57" t="str">
        <f>IF(A34=0," ",IF(ISBLANK('Первичные данные 2 кл.'!C35)=TRUE," ",IF('инд. оценки 2 кл.'!AI35&gt;2,IF('инд. оценки 2 кл.'!AJ35=2,1,2),IF('инд. оценки 2 кл.'!AJ35=2,3,4))))</f>
        <v xml:space="preserve"> </v>
      </c>
      <c r="N34" s="57" t="str">
        <f>IF(A34=0," ",IF(ISBLANK('Первичные данные 2 кл.'!C35)=TRUE," ",IF('инд. оценки 2 кл.'!AL35&gt;2,IF('инд. оценки 2 кл.'!AM35=2,1,2),IF('инд. оценки 2 кл.'!AM35=2,3,4))))</f>
        <v xml:space="preserve"> </v>
      </c>
      <c r="O34" s="54" t="str">
        <f>IF(A34=0," ",IF(ISBLANK('Первичные данные 2 кл.'!C35)=TRUE," ",MODE(B34:N34)))</f>
        <v xml:space="preserve"> </v>
      </c>
    </row>
    <row r="35" spans="1:15" ht="11.1" customHeight="1" x14ac:dyDescent="0.3">
      <c r="A35" s="55">
        <f>'инд. оценки 2 кл.'!A36</f>
        <v>0</v>
      </c>
      <c r="B35" s="56" t="str">
        <f>IF(A35=0," ",IF(ISBLANK('Первичные данные 2 кл.'!C36)=TRUE," ",IF('инд. оценки 2 кл.'!B36&gt;2,IF('инд. оценки 2 кл.'!C36=2,1,2),IF('инд. оценки 2 кл.'!C36=2,3,4))))</f>
        <v xml:space="preserve"> </v>
      </c>
      <c r="C35" s="57" t="str">
        <f>IF(A35=0," ",IF(ISBLANK('Первичные данные 2 кл.'!C36)=TRUE," ",IF('инд. оценки 2 кл.'!E36&gt;2,IF('инд. оценки 2 кл.'!F36=2,1,2),IF('инд. оценки 2 кл.'!F36=2,3,4))))</f>
        <v xml:space="preserve"> </v>
      </c>
      <c r="D35" s="58" t="str">
        <f>IF(A35=0," ",IF(ISBLANK('Первичные данные 2 кл.'!C36)=TRUE," ",IF('инд. оценки 2 кл.'!H36&gt;2,IF('инд. оценки 2 кл.'!I36=2,1,2),IF('инд. оценки 2 кл.'!I36=2,3,4))))</f>
        <v xml:space="preserve"> </v>
      </c>
      <c r="E35" s="56" t="str">
        <f>IF(A35=0," ",IF(ISBLANK('Первичные данные 2 кл.'!C36)=TRUE," ",IF('инд. оценки 2 кл.'!K36&gt;2,IF('инд. оценки 2 кл.'!L36=2,1,2),IF('инд. оценки 2 кл.'!L36=2,3,4))))</f>
        <v xml:space="preserve"> </v>
      </c>
      <c r="F35" s="57" t="str">
        <f>IF(A35=0," ",IF(ISBLANK('Первичные данные 2 кл.'!C36)=TRUE," ",IF('инд. оценки 2 кл.'!N36&gt;2,IF('инд. оценки 2 кл.'!O36=2,1,2),IF('инд. оценки 2 кл.'!O36=2,3,4))))</f>
        <v xml:space="preserve"> </v>
      </c>
      <c r="G35" s="57" t="str">
        <f>IF(A35=0," ",IF(ISBLANK('Первичные данные 2 кл.'!C36)=TRUE," ",IF('инд. оценки 2 кл.'!Q36&gt;2,IF('инд. оценки 2 кл.'!R36=2,1,2),IF('инд. оценки 2 кл.'!R36=2,3,4))))</f>
        <v xml:space="preserve"> </v>
      </c>
      <c r="H35" s="57" t="str">
        <f>IF(A35=0," ",IF(ISBLANK('Первичные данные 2 кл.'!C36)=TRUE," ",IF('инд. оценки 2 кл.'!T36&gt;2,IF('инд. оценки 2 кл.'!U36=2,1,2),IF('инд. оценки 2 кл.'!U36=2,3,4))))</f>
        <v xml:space="preserve"> </v>
      </c>
      <c r="I35" s="57" t="str">
        <f>IF(A35=0," ",IF(ISBLANK('Первичные данные 2 кл.'!C36)=TRUE," ",IF('инд. оценки 2 кл.'!W36&gt;2,IF('инд. оценки 2 кл.'!X36=2,1,2),IF('инд. оценки 2 кл.'!X36=2,3,4))))</f>
        <v xml:space="preserve"> </v>
      </c>
      <c r="J35" s="57" t="str">
        <f>IF(A35=0," ",IF(ISBLANK('Первичные данные 2 кл.'!C36)=TRUE," ",IF('инд. оценки 2 кл.'!Z36&gt;2,IF('инд. оценки 2 кл.'!AA36=2,1,2),IF('инд. оценки 2 кл.'!AA36=2,3,4))))</f>
        <v xml:space="preserve"> </v>
      </c>
      <c r="K35" s="57" t="str">
        <f>IF(A35=0," ",IF(ISBLANK('Первичные данные 2 кл.'!C36)=TRUE," ",IF('инд. оценки 2 кл.'!AC36&gt;2,IF('инд. оценки 2 кл.'!AD36=2,1,2),IF('инд. оценки 2 кл.'!AD36=2,3,4))))</f>
        <v xml:space="preserve"> </v>
      </c>
      <c r="L35" s="56" t="str">
        <f>IF(A35=0," ",IF(ISBLANK('Первичные данные 2 кл.'!C36)=TRUE," ",IF('инд. оценки 2 кл.'!AF36&gt;2,IF('инд. оценки 2 кл.'!AG36=2,1,2),IF('инд. оценки 2 кл.'!AG36=2,3,4))))</f>
        <v xml:space="preserve"> </v>
      </c>
      <c r="M35" s="57" t="str">
        <f>IF(A35=0," ",IF(ISBLANK('Первичные данные 2 кл.'!C36)=TRUE," ",IF('инд. оценки 2 кл.'!AI36&gt;2,IF('инд. оценки 2 кл.'!AJ36=2,1,2),IF('инд. оценки 2 кл.'!AJ36=2,3,4))))</f>
        <v xml:space="preserve"> </v>
      </c>
      <c r="N35" s="57" t="str">
        <f>IF(A35=0," ",IF(ISBLANK('Первичные данные 2 кл.'!C36)=TRUE," ",IF('инд. оценки 2 кл.'!AL36&gt;2,IF('инд. оценки 2 кл.'!AM36=2,1,2),IF('инд. оценки 2 кл.'!AM36=2,3,4))))</f>
        <v xml:space="preserve"> </v>
      </c>
      <c r="O35" s="54" t="str">
        <f>IF(A35=0," ",IF(ISBLANK('Первичные данные 2 кл.'!C36)=TRUE," ",MODE(B35:N35)))</f>
        <v xml:space="preserve"> </v>
      </c>
    </row>
    <row r="36" spans="1:15" ht="11.1" customHeight="1" x14ac:dyDescent="0.3">
      <c r="A36" s="55">
        <f>'инд. оценки 2 кл.'!A37</f>
        <v>0</v>
      </c>
      <c r="B36" s="56" t="str">
        <f>IF(A36=0," ",IF(ISBLANK('Первичные данные 2 кл.'!C37)=TRUE," ",IF('инд. оценки 2 кл.'!B37&gt;2,IF('инд. оценки 2 кл.'!C37=2,1,2),IF('инд. оценки 2 кл.'!C37=2,3,4))))</f>
        <v xml:space="preserve"> </v>
      </c>
      <c r="C36" s="57" t="str">
        <f>IF(A36=0," ",IF(ISBLANK('Первичные данные 2 кл.'!C37)=TRUE," ",IF('инд. оценки 2 кл.'!E37&gt;2,IF('инд. оценки 2 кл.'!F37=2,1,2),IF('инд. оценки 2 кл.'!F37=2,3,4))))</f>
        <v xml:space="preserve"> </v>
      </c>
      <c r="D36" s="58" t="str">
        <f>IF(A36=0," ",IF(ISBLANK('Первичные данные 2 кл.'!C37)=TRUE," ",IF('инд. оценки 2 кл.'!H37&gt;2,IF('инд. оценки 2 кл.'!I37=2,1,2),IF('инд. оценки 2 кл.'!I37=2,3,4))))</f>
        <v xml:space="preserve"> </v>
      </c>
      <c r="E36" s="56" t="str">
        <f>IF(A36=0," ",IF(ISBLANK('Первичные данные 2 кл.'!C37)=TRUE," ",IF('инд. оценки 2 кл.'!K37&gt;2,IF('инд. оценки 2 кл.'!L37=2,1,2),IF('инд. оценки 2 кл.'!L37=2,3,4))))</f>
        <v xml:space="preserve"> </v>
      </c>
      <c r="F36" s="57" t="str">
        <f>IF(A36=0," ",IF(ISBLANK('Первичные данные 2 кл.'!C37)=TRUE," ",IF('инд. оценки 2 кл.'!N37&gt;2,IF('инд. оценки 2 кл.'!O37=2,1,2),IF('инд. оценки 2 кл.'!O37=2,3,4))))</f>
        <v xml:space="preserve"> </v>
      </c>
      <c r="G36" s="57" t="str">
        <f>IF(A36=0," ",IF(ISBLANK('Первичные данные 2 кл.'!C37)=TRUE," ",IF('инд. оценки 2 кл.'!Q37&gt;2,IF('инд. оценки 2 кл.'!R37=2,1,2),IF('инд. оценки 2 кл.'!R37=2,3,4))))</f>
        <v xml:space="preserve"> </v>
      </c>
      <c r="H36" s="57" t="str">
        <f>IF(A36=0," ",IF(ISBLANK('Первичные данные 2 кл.'!C37)=TRUE," ",IF('инд. оценки 2 кл.'!T37&gt;2,IF('инд. оценки 2 кл.'!U37=2,1,2),IF('инд. оценки 2 кл.'!U37=2,3,4))))</f>
        <v xml:space="preserve"> </v>
      </c>
      <c r="I36" s="57" t="str">
        <f>IF(A36=0," ",IF(ISBLANK('Первичные данные 2 кл.'!C37)=TRUE," ",IF('инд. оценки 2 кл.'!W37&gt;2,IF('инд. оценки 2 кл.'!X37=2,1,2),IF('инд. оценки 2 кл.'!X37=2,3,4))))</f>
        <v xml:space="preserve"> </v>
      </c>
      <c r="J36" s="57" t="str">
        <f>IF(A36=0," ",IF(ISBLANK('Первичные данные 2 кл.'!C37)=TRUE," ",IF('инд. оценки 2 кл.'!Z37&gt;2,IF('инд. оценки 2 кл.'!AA37=2,1,2),IF('инд. оценки 2 кл.'!AA37=2,3,4))))</f>
        <v xml:space="preserve"> </v>
      </c>
      <c r="K36" s="57" t="str">
        <f>IF(A36=0," ",IF(ISBLANK('Первичные данные 2 кл.'!C37)=TRUE," ",IF('инд. оценки 2 кл.'!AC37&gt;2,IF('инд. оценки 2 кл.'!AD37=2,1,2),IF('инд. оценки 2 кл.'!AD37=2,3,4))))</f>
        <v xml:space="preserve"> </v>
      </c>
      <c r="L36" s="56" t="str">
        <f>IF(A36=0," ",IF(ISBLANK('Первичные данные 2 кл.'!C37)=TRUE," ",IF('инд. оценки 2 кл.'!AF37&gt;2,IF('инд. оценки 2 кл.'!AG37=2,1,2),IF('инд. оценки 2 кл.'!AG37=2,3,4))))</f>
        <v xml:space="preserve"> </v>
      </c>
      <c r="M36" s="57" t="str">
        <f>IF(A36=0," ",IF(ISBLANK('Первичные данные 2 кл.'!C37)=TRUE," ",IF('инд. оценки 2 кл.'!AI37&gt;2,IF('инд. оценки 2 кл.'!AJ37=2,1,2),IF('инд. оценки 2 кл.'!AJ37=2,3,4))))</f>
        <v xml:space="preserve"> </v>
      </c>
      <c r="N36" s="57" t="str">
        <f>IF(A36=0," ",IF(ISBLANK('Первичные данные 2 кл.'!C37)=TRUE," ",IF('инд. оценки 2 кл.'!AL37&gt;2,IF('инд. оценки 2 кл.'!AM37=2,1,2),IF('инд. оценки 2 кл.'!AM37=2,3,4))))</f>
        <v xml:space="preserve"> </v>
      </c>
      <c r="O36" s="54" t="str">
        <f>IF(A36=0," ",IF(ISBLANK('Первичные данные 2 кл.'!C37)=TRUE," ",MODE(B36:N36)))</f>
        <v xml:space="preserve"> </v>
      </c>
    </row>
    <row r="37" spans="1:15" ht="11.1" customHeight="1" x14ac:dyDescent="0.3">
      <c r="A37" s="55">
        <f>'инд. оценки 2 кл.'!A38</f>
        <v>0</v>
      </c>
      <c r="B37" s="56" t="str">
        <f>IF(A37=0," ",IF(ISBLANK('Первичные данные 2 кл.'!C38)=TRUE," ",IF('инд. оценки 2 кл.'!B38&gt;2,IF('инд. оценки 2 кл.'!C38=2,1,2),IF('инд. оценки 2 кл.'!C38=2,3,4))))</f>
        <v xml:space="preserve"> </v>
      </c>
      <c r="C37" s="57" t="str">
        <f>IF(A37=0," ",IF(ISBLANK('Первичные данные 2 кл.'!C38)=TRUE," ",IF('инд. оценки 2 кл.'!E38&gt;2,IF('инд. оценки 2 кл.'!F38=2,1,2),IF('инд. оценки 2 кл.'!F38=2,3,4))))</f>
        <v xml:space="preserve"> </v>
      </c>
      <c r="D37" s="58" t="str">
        <f>IF(A37=0," ",IF(ISBLANK('Первичные данные 2 кл.'!C38)=TRUE," ",IF('инд. оценки 2 кл.'!H38&gt;2,IF('инд. оценки 2 кл.'!I38=2,1,2),IF('инд. оценки 2 кл.'!I38=2,3,4))))</f>
        <v xml:space="preserve"> </v>
      </c>
      <c r="E37" s="56" t="str">
        <f>IF(A37=0," ",IF(ISBLANK('Первичные данные 2 кл.'!C38)=TRUE," ",IF('инд. оценки 2 кл.'!K38&gt;2,IF('инд. оценки 2 кл.'!L38=2,1,2),IF('инд. оценки 2 кл.'!L38=2,3,4))))</f>
        <v xml:space="preserve"> </v>
      </c>
      <c r="F37" s="57" t="str">
        <f>IF(A37=0," ",IF(ISBLANK('Первичные данные 2 кл.'!C38)=TRUE," ",IF('инд. оценки 2 кл.'!N38&gt;2,IF('инд. оценки 2 кл.'!O38=2,1,2),IF('инд. оценки 2 кл.'!O38=2,3,4))))</f>
        <v xml:space="preserve"> </v>
      </c>
      <c r="G37" s="57" t="str">
        <f>IF(A37=0," ",IF(ISBLANK('Первичные данные 2 кл.'!C38)=TRUE," ",IF('инд. оценки 2 кл.'!Q38&gt;2,IF('инд. оценки 2 кл.'!R38=2,1,2),IF('инд. оценки 2 кл.'!R38=2,3,4))))</f>
        <v xml:space="preserve"> </v>
      </c>
      <c r="H37" s="57" t="str">
        <f>IF(A37=0," ",IF(ISBLANK('Первичные данные 2 кл.'!C38)=TRUE," ",IF('инд. оценки 2 кл.'!T38&gt;2,IF('инд. оценки 2 кл.'!U38=2,1,2),IF('инд. оценки 2 кл.'!U38=2,3,4))))</f>
        <v xml:space="preserve"> </v>
      </c>
      <c r="I37" s="57" t="str">
        <f>IF(A37=0," ",IF(ISBLANK('Первичные данные 2 кл.'!C38)=TRUE," ",IF('инд. оценки 2 кл.'!W38&gt;2,IF('инд. оценки 2 кл.'!X38=2,1,2),IF('инд. оценки 2 кл.'!X38=2,3,4))))</f>
        <v xml:space="preserve"> </v>
      </c>
      <c r="J37" s="57" t="str">
        <f>IF(A37=0," ",IF(ISBLANK('Первичные данные 2 кл.'!C38)=TRUE," ",IF('инд. оценки 2 кл.'!Z38&gt;2,IF('инд. оценки 2 кл.'!AA38=2,1,2),IF('инд. оценки 2 кл.'!AA38=2,3,4))))</f>
        <v xml:space="preserve"> </v>
      </c>
      <c r="K37" s="57" t="str">
        <f>IF(A37=0," ",IF(ISBLANK('Первичные данные 2 кл.'!C38)=TRUE," ",IF('инд. оценки 2 кл.'!AC38&gt;2,IF('инд. оценки 2 кл.'!AD38=2,1,2),IF('инд. оценки 2 кл.'!AD38=2,3,4))))</f>
        <v xml:space="preserve"> </v>
      </c>
      <c r="L37" s="56" t="str">
        <f>IF(A37=0," ",IF(ISBLANK('Первичные данные 2 кл.'!C38)=TRUE," ",IF('инд. оценки 2 кл.'!AF38&gt;2,IF('инд. оценки 2 кл.'!AG38=2,1,2),IF('инд. оценки 2 кл.'!AG38=2,3,4))))</f>
        <v xml:space="preserve"> </v>
      </c>
      <c r="M37" s="57" t="str">
        <f>IF(A37=0," ",IF(ISBLANK('Первичные данные 2 кл.'!C38)=TRUE," ",IF('инд. оценки 2 кл.'!AI38&gt;2,IF('инд. оценки 2 кл.'!AJ38=2,1,2),IF('инд. оценки 2 кл.'!AJ38=2,3,4))))</f>
        <v xml:space="preserve"> </v>
      </c>
      <c r="N37" s="57" t="str">
        <f>IF(A37=0," ",IF(ISBLANK('Первичные данные 2 кл.'!C38)=TRUE," ",IF('инд. оценки 2 кл.'!AL38&gt;2,IF('инд. оценки 2 кл.'!AM38=2,1,2),IF('инд. оценки 2 кл.'!AM38=2,3,4))))</f>
        <v xml:space="preserve"> </v>
      </c>
      <c r="O37" s="54" t="str">
        <f>IF(A37=0," ",IF(ISBLANK('Первичные данные 2 кл.'!C38)=TRUE," ",MODE(B37:N37)))</f>
        <v xml:space="preserve"> </v>
      </c>
    </row>
    <row r="38" spans="1:15" ht="11.1" customHeight="1" x14ac:dyDescent="0.3">
      <c r="A38" s="55">
        <f>'инд. оценки 2 кл.'!A39</f>
        <v>0</v>
      </c>
      <c r="B38" s="56" t="str">
        <f>IF(A38=0," ",IF(ISBLANK('Первичные данные 2 кл.'!C39)=TRUE," ",IF('инд. оценки 2 кл.'!B39&gt;2,IF('инд. оценки 2 кл.'!C39=2,1,2),IF('инд. оценки 2 кл.'!C39=2,3,4))))</f>
        <v xml:space="preserve"> </v>
      </c>
      <c r="C38" s="57" t="str">
        <f>IF(A38=0," ",IF(ISBLANK('Первичные данные 2 кл.'!C39)=TRUE," ",IF('инд. оценки 2 кл.'!E39&gt;2,IF('инд. оценки 2 кл.'!F39=2,1,2),IF('инд. оценки 2 кл.'!F39=2,3,4))))</f>
        <v xml:space="preserve"> </v>
      </c>
      <c r="D38" s="58" t="str">
        <f>IF(A38=0," ",IF(ISBLANK('Первичные данные 2 кл.'!C39)=TRUE," ",IF('инд. оценки 2 кл.'!H39&gt;2,IF('инд. оценки 2 кл.'!I39=2,1,2),IF('инд. оценки 2 кл.'!I39=2,3,4))))</f>
        <v xml:space="preserve"> </v>
      </c>
      <c r="E38" s="56" t="str">
        <f>IF(A38=0," ",IF(ISBLANK('Первичные данные 2 кл.'!C39)=TRUE," ",IF('инд. оценки 2 кл.'!K39&gt;2,IF('инд. оценки 2 кл.'!L39=2,1,2),IF('инд. оценки 2 кл.'!L39=2,3,4))))</f>
        <v xml:space="preserve"> </v>
      </c>
      <c r="F38" s="57" t="str">
        <f>IF(A38=0," ",IF(ISBLANK('Первичные данные 2 кл.'!C39)=TRUE," ",IF('инд. оценки 2 кл.'!N39&gt;2,IF('инд. оценки 2 кл.'!O39=2,1,2),IF('инд. оценки 2 кл.'!O39=2,3,4))))</f>
        <v xml:space="preserve"> </v>
      </c>
      <c r="G38" s="57" t="str">
        <f>IF(A38=0," ",IF(ISBLANK('Первичные данные 2 кл.'!C39)=TRUE," ",IF('инд. оценки 2 кл.'!Q39&gt;2,IF('инд. оценки 2 кл.'!R39=2,1,2),IF('инд. оценки 2 кл.'!R39=2,3,4))))</f>
        <v xml:space="preserve"> </v>
      </c>
      <c r="H38" s="57" t="str">
        <f>IF(A38=0," ",IF(ISBLANK('Первичные данные 2 кл.'!C39)=TRUE," ",IF('инд. оценки 2 кл.'!T39&gt;2,IF('инд. оценки 2 кл.'!U39=2,1,2),IF('инд. оценки 2 кл.'!U39=2,3,4))))</f>
        <v xml:space="preserve"> </v>
      </c>
      <c r="I38" s="57" t="str">
        <f>IF(A38=0," ",IF(ISBLANK('Первичные данные 2 кл.'!C39)=TRUE," ",IF('инд. оценки 2 кл.'!W39&gt;2,IF('инд. оценки 2 кл.'!X39=2,1,2),IF('инд. оценки 2 кл.'!X39=2,3,4))))</f>
        <v xml:space="preserve"> </v>
      </c>
      <c r="J38" s="57" t="str">
        <f>IF(A38=0," ",IF(ISBLANK('Первичные данные 2 кл.'!C39)=TRUE," ",IF('инд. оценки 2 кл.'!Z39&gt;2,IF('инд. оценки 2 кл.'!AA39=2,1,2),IF('инд. оценки 2 кл.'!AA39=2,3,4))))</f>
        <v xml:space="preserve"> </v>
      </c>
      <c r="K38" s="57" t="str">
        <f>IF(A38=0," ",IF(ISBLANK('Первичные данные 2 кл.'!C39)=TRUE," ",IF('инд. оценки 2 кл.'!AC39&gt;2,IF('инд. оценки 2 кл.'!AD39=2,1,2),IF('инд. оценки 2 кл.'!AD39=2,3,4))))</f>
        <v xml:space="preserve"> </v>
      </c>
      <c r="L38" s="56" t="str">
        <f>IF(A38=0," ",IF(ISBLANK('Первичные данные 2 кл.'!C39)=TRUE," ",IF('инд. оценки 2 кл.'!AF39&gt;2,IF('инд. оценки 2 кл.'!AG39=2,1,2),IF('инд. оценки 2 кл.'!AG39=2,3,4))))</f>
        <v xml:space="preserve"> </v>
      </c>
      <c r="M38" s="57" t="str">
        <f>IF(A38=0," ",IF(ISBLANK('Первичные данные 2 кл.'!C39)=TRUE," ",IF('инд. оценки 2 кл.'!AI39&gt;2,IF('инд. оценки 2 кл.'!AJ39=2,1,2),IF('инд. оценки 2 кл.'!AJ39=2,3,4))))</f>
        <v xml:space="preserve"> </v>
      </c>
      <c r="N38" s="57" t="str">
        <f>IF(A38=0," ",IF(ISBLANK('Первичные данные 2 кл.'!C39)=TRUE," ",IF('инд. оценки 2 кл.'!AL39&gt;2,IF('инд. оценки 2 кл.'!AM39=2,1,2),IF('инд. оценки 2 кл.'!AM39=2,3,4))))</f>
        <v xml:space="preserve"> </v>
      </c>
      <c r="O38" s="54" t="str">
        <f>IF(A38=0," ",IF(ISBLANK('Первичные данные 2 кл.'!C39)=TRUE," ",MODE(B38:N38)))</f>
        <v xml:space="preserve"> </v>
      </c>
    </row>
    <row r="39" spans="1:15" ht="11.1" customHeight="1" thickBot="1" x14ac:dyDescent="0.35">
      <c r="A39" s="55">
        <f>'инд. оценки 2 кл.'!A40</f>
        <v>0</v>
      </c>
      <c r="B39" s="56" t="str">
        <f>IF(A39=0," ",IF(ISBLANK('Первичные данные 2 кл.'!C40)=TRUE," ",IF('инд. оценки 2 кл.'!B40&gt;2,IF('инд. оценки 2 кл.'!C40=2,1,2),IF('инд. оценки 2 кл.'!C40=2,3,4))))</f>
        <v xml:space="preserve"> </v>
      </c>
      <c r="C39" s="57" t="str">
        <f>IF(A39=0," ",IF(ISBLANK('Первичные данные 2 кл.'!C40)=TRUE," ",IF('инд. оценки 2 кл.'!E40&gt;2,IF('инд. оценки 2 кл.'!F40=2,1,2),IF('инд. оценки 2 кл.'!F40=2,3,4))))</f>
        <v xml:space="preserve"> </v>
      </c>
      <c r="D39" s="58" t="str">
        <f>IF(A39=0," ",IF(ISBLANK('Первичные данные 2 кл.'!C40)=TRUE," ",IF('инд. оценки 2 кл.'!H40&gt;2,IF('инд. оценки 2 кл.'!I40=2,1,2),IF('инд. оценки 2 кл.'!I40=2,3,4))))</f>
        <v xml:space="preserve"> </v>
      </c>
      <c r="E39" s="56" t="str">
        <f>IF(A39=0," ",IF(ISBLANK('Первичные данные 2 кл.'!C40)=TRUE," ",IF('инд. оценки 2 кл.'!K40&gt;2,IF('инд. оценки 2 кл.'!L40=2,1,2),IF('инд. оценки 2 кл.'!L40=2,3,4))))</f>
        <v xml:space="preserve"> </v>
      </c>
      <c r="F39" s="57" t="str">
        <f>IF(A39=0," ",IF(ISBLANK('Первичные данные 2 кл.'!C40)=TRUE," ",IF('инд. оценки 2 кл.'!N40&gt;2,IF('инд. оценки 2 кл.'!O40=2,1,2),IF('инд. оценки 2 кл.'!O40=2,3,4))))</f>
        <v xml:space="preserve"> </v>
      </c>
      <c r="G39" s="57" t="str">
        <f>IF(A39=0," ",IF(ISBLANK('Первичные данные 2 кл.'!C40)=TRUE," ",IF('инд. оценки 2 кл.'!Q40&gt;2,IF('инд. оценки 2 кл.'!R40=2,1,2),IF('инд. оценки 2 кл.'!R40=2,3,4))))</f>
        <v xml:space="preserve"> </v>
      </c>
      <c r="H39" s="57" t="str">
        <f>IF(A39=0," ",IF(ISBLANK('Первичные данные 2 кл.'!C40)=TRUE," ",IF('инд. оценки 2 кл.'!T40&gt;2,IF('инд. оценки 2 кл.'!U40=2,1,2),IF('инд. оценки 2 кл.'!U40=2,3,4))))</f>
        <v xml:space="preserve"> </v>
      </c>
      <c r="I39" s="57" t="str">
        <f>IF(A39=0," ",IF(ISBLANK('Первичные данные 2 кл.'!C40)=TRUE," ",IF('инд. оценки 2 кл.'!W40&gt;2,IF('инд. оценки 2 кл.'!X40=2,1,2),IF('инд. оценки 2 кл.'!X40=2,3,4))))</f>
        <v xml:space="preserve"> </v>
      </c>
      <c r="J39" s="57" t="str">
        <f>IF(A39=0," ",IF(ISBLANK('Первичные данные 2 кл.'!C40)=TRUE," ",IF('инд. оценки 2 кл.'!Z40&gt;2,IF('инд. оценки 2 кл.'!AA40=2,1,2),IF('инд. оценки 2 кл.'!AA40=2,3,4))))</f>
        <v xml:space="preserve"> </v>
      </c>
      <c r="K39" s="57" t="str">
        <f>IF(A39=0," ",IF(ISBLANK('Первичные данные 2 кл.'!C40)=TRUE," ",IF('инд. оценки 2 кл.'!AC40&gt;2,IF('инд. оценки 2 кл.'!AD40=2,1,2),IF('инд. оценки 2 кл.'!AD40=2,3,4))))</f>
        <v xml:space="preserve"> </v>
      </c>
      <c r="L39" s="56" t="str">
        <f>IF(A39=0," ",IF(ISBLANK('Первичные данные 2 кл.'!C40)=TRUE," ",IF('инд. оценки 2 кл.'!AF40&gt;2,IF('инд. оценки 2 кл.'!AG40=2,1,2),IF('инд. оценки 2 кл.'!AG40=2,3,4))))</f>
        <v xml:space="preserve"> </v>
      </c>
      <c r="M39" s="57" t="str">
        <f>IF(A39=0," ",IF(ISBLANK('Первичные данные 2 кл.'!C40)=TRUE," ",IF('инд. оценки 2 кл.'!AI40&gt;2,IF('инд. оценки 2 кл.'!AJ40=2,1,2),IF('инд. оценки 2 кл.'!AJ40=2,3,4))))</f>
        <v xml:space="preserve"> </v>
      </c>
      <c r="N39" s="57" t="str">
        <f>IF(A39=0," ",IF(ISBLANK('Первичные данные 2 кл.'!C40)=TRUE," ",IF('инд. оценки 2 кл.'!AL40&gt;2,IF('инд. оценки 2 кл.'!AM40=2,1,2),IF('инд. оценки 2 кл.'!AM40=2,3,4))))</f>
        <v xml:space="preserve"> </v>
      </c>
      <c r="O39" s="54" t="str">
        <f>IF(A39=0," ",IF(ISBLANK('Первичные данные 2 кл.'!C40)=TRUE," ",MODE(B39:N39)))</f>
        <v xml:space="preserve"> </v>
      </c>
    </row>
    <row r="40" spans="1:15" ht="27" customHeight="1" thickBot="1" x14ac:dyDescent="0.35">
      <c r="A40" s="59" t="s">
        <v>38</v>
      </c>
      <c r="B40" s="60" t="e">
        <f t="shared" ref="B40:N40" si="0">MODE(B5:B39)</f>
        <v>#N/A</v>
      </c>
      <c r="C40" s="61" t="e">
        <f t="shared" si="0"/>
        <v>#N/A</v>
      </c>
      <c r="D40" s="62" t="e">
        <f t="shared" si="0"/>
        <v>#N/A</v>
      </c>
      <c r="E40" s="60" t="e">
        <f t="shared" si="0"/>
        <v>#N/A</v>
      </c>
      <c r="F40" s="61" t="e">
        <f t="shared" si="0"/>
        <v>#N/A</v>
      </c>
      <c r="G40" s="61" t="e">
        <f t="shared" si="0"/>
        <v>#N/A</v>
      </c>
      <c r="H40" s="61" t="e">
        <f t="shared" si="0"/>
        <v>#N/A</v>
      </c>
      <c r="I40" s="61" t="e">
        <f t="shared" si="0"/>
        <v>#N/A</v>
      </c>
      <c r="J40" s="61" t="e">
        <f t="shared" si="0"/>
        <v>#N/A</v>
      </c>
      <c r="K40" s="61" t="e">
        <f t="shared" si="0"/>
        <v>#N/A</v>
      </c>
      <c r="L40" s="60" t="e">
        <f t="shared" si="0"/>
        <v>#N/A</v>
      </c>
      <c r="M40" s="61" t="e">
        <f t="shared" si="0"/>
        <v>#N/A</v>
      </c>
      <c r="N40" s="61" t="e">
        <f t="shared" si="0"/>
        <v>#N/A</v>
      </c>
      <c r="O40" s="63" t="e">
        <f>MODE(O5:O39)</f>
        <v>#N/A</v>
      </c>
    </row>
    <row r="42" spans="1:15" x14ac:dyDescent="0.3">
      <c r="B42" s="332" t="s">
        <v>59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</row>
    <row r="43" spans="1:15" x14ac:dyDescent="0.3">
      <c r="A43" s="72" t="s">
        <v>46</v>
      </c>
      <c r="B43" s="73">
        <v>1</v>
      </c>
      <c r="C43" s="67" t="s">
        <v>53</v>
      </c>
      <c r="D43" s="74"/>
      <c r="E43" s="74"/>
      <c r="F43" s="74"/>
      <c r="G43" s="74"/>
      <c r="H43" s="74"/>
      <c r="I43" s="74"/>
      <c r="J43" s="74"/>
    </row>
    <row r="44" spans="1:15" x14ac:dyDescent="0.3">
      <c r="A44" s="72" t="s">
        <v>46</v>
      </c>
      <c r="B44" s="73">
        <v>2</v>
      </c>
      <c r="C44" s="67" t="s">
        <v>54</v>
      </c>
      <c r="D44" s="64"/>
      <c r="E44" s="64"/>
      <c r="F44" s="64"/>
      <c r="G44" s="64"/>
      <c r="H44" s="64"/>
      <c r="I44" s="64"/>
      <c r="J44" s="64"/>
    </row>
    <row r="45" spans="1:15" x14ac:dyDescent="0.3">
      <c r="A45" s="71" t="s">
        <v>46</v>
      </c>
      <c r="B45" s="73">
        <v>3</v>
      </c>
      <c r="C45" s="67" t="s">
        <v>55</v>
      </c>
    </row>
    <row r="46" spans="1:15" x14ac:dyDescent="0.3">
      <c r="A46" s="71" t="s">
        <v>46</v>
      </c>
      <c r="B46" s="73">
        <v>4</v>
      </c>
      <c r="C46" s="67" t="s">
        <v>56</v>
      </c>
    </row>
    <row r="47" spans="1:15" x14ac:dyDescent="0.3">
      <c r="A47" s="66"/>
    </row>
  </sheetData>
  <mergeCells count="10">
    <mergeCell ref="B42:M42"/>
    <mergeCell ref="A1:O1"/>
    <mergeCell ref="A2:A3"/>
    <mergeCell ref="O2:O4"/>
    <mergeCell ref="B2:D2"/>
    <mergeCell ref="B3:C3"/>
    <mergeCell ref="E3:J3"/>
    <mergeCell ref="E2:K2"/>
    <mergeCell ref="L2:N2"/>
    <mergeCell ref="L3:N3"/>
  </mergeCells>
  <phoneticPr fontId="3" type="noConversion"/>
  <conditionalFormatting sqref="O5:O39">
    <cfRule type="cellIs" dxfId="339" priority="3" stopIfTrue="1" operator="notBetween">
      <formula>1</formula>
      <formula>4</formula>
    </cfRule>
  </conditionalFormatting>
  <conditionalFormatting sqref="A5:A39">
    <cfRule type="cellIs" dxfId="338" priority="5" stopIfTrue="1" operator="equal">
      <formula>0</formula>
    </cfRule>
  </conditionalFormatting>
  <conditionalFormatting sqref="B5:O4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:B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35433070866141736" bottom="0.35433070866141736" header="0.31496062992125984" footer="0.31496062992125984"/>
  <pageSetup paperSize="9" orientation="landscape"/>
  <headerFooter alignWithMargins="0"/>
  <ignoredErrors>
    <ignoredError sqref="A5:A30 B40:K40 L40:N40" unlockedFormula="1"/>
    <ignoredError sqref="O40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2060"/>
  </sheetPr>
  <dimension ref="A1:R41"/>
  <sheetViews>
    <sheetView workbookViewId="0">
      <selection sqref="A1:R1"/>
    </sheetView>
  </sheetViews>
  <sheetFormatPr defaultColWidth="11.44140625" defaultRowHeight="13.2" x14ac:dyDescent="0.25"/>
  <cols>
    <col min="1" max="1" width="19" style="11" customWidth="1"/>
    <col min="2" max="18" width="6.6640625" style="11" customWidth="1"/>
    <col min="19" max="16384" width="11.44140625" style="11"/>
  </cols>
  <sheetData>
    <row r="1" spans="1:18" ht="16.2" thickBot="1" x14ac:dyDescent="0.35">
      <c r="A1" s="343" t="s">
        <v>76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</row>
    <row r="2" spans="1:18" ht="13.8" x14ac:dyDescent="0.3">
      <c r="A2" s="78"/>
      <c r="B2" s="345" t="s">
        <v>18</v>
      </c>
      <c r="C2" s="346"/>
      <c r="D2" s="347"/>
      <c r="E2" s="348" t="s">
        <v>19</v>
      </c>
      <c r="F2" s="346"/>
      <c r="G2" s="346"/>
      <c r="H2" s="346"/>
      <c r="I2" s="346"/>
      <c r="J2" s="346"/>
      <c r="K2" s="347"/>
      <c r="L2" s="345" t="s">
        <v>34</v>
      </c>
      <c r="M2" s="346"/>
      <c r="N2" s="347"/>
      <c r="O2" s="348" t="s">
        <v>42</v>
      </c>
      <c r="P2" s="346"/>
      <c r="Q2" s="346"/>
      <c r="R2" s="347"/>
    </row>
    <row r="3" spans="1:18" ht="67.5" customHeight="1" thickBot="1" x14ac:dyDescent="0.3">
      <c r="A3" s="86" t="s">
        <v>1</v>
      </c>
      <c r="B3" s="87" t="s">
        <v>2</v>
      </c>
      <c r="C3" s="88" t="s">
        <v>3</v>
      </c>
      <c r="D3" s="89" t="s">
        <v>13</v>
      </c>
      <c r="E3" s="90" t="s">
        <v>4</v>
      </c>
      <c r="F3" s="88" t="s">
        <v>5</v>
      </c>
      <c r="G3" s="88" t="s">
        <v>36</v>
      </c>
      <c r="H3" s="88" t="s">
        <v>20</v>
      </c>
      <c r="I3" s="88" t="s">
        <v>35</v>
      </c>
      <c r="J3" s="88" t="s">
        <v>8</v>
      </c>
      <c r="K3" s="89" t="s">
        <v>17</v>
      </c>
      <c r="L3" s="87" t="s">
        <v>14</v>
      </c>
      <c r="M3" s="88" t="s">
        <v>15</v>
      </c>
      <c r="N3" s="89" t="s">
        <v>16</v>
      </c>
      <c r="O3" s="90" t="s">
        <v>18</v>
      </c>
      <c r="P3" s="88" t="s">
        <v>19</v>
      </c>
      <c r="Q3" s="88" t="s">
        <v>64</v>
      </c>
      <c r="R3" s="89" t="s">
        <v>30</v>
      </c>
    </row>
    <row r="4" spans="1:18" ht="11.25" customHeight="1" x14ac:dyDescent="0.25">
      <c r="A4" s="81">
        <f>'инд. оценки 2 кл.'!A6</f>
        <v>0</v>
      </c>
      <c r="B4" s="82" t="str">
        <f>IF(A4=0," ",IF(ISBLANK('Первичные данные 2 кл.'!C6)=TRUE," ",IF('инд. оценки 2 кл.'!D6&gt;3,1,0)))</f>
        <v xml:space="preserve"> </v>
      </c>
      <c r="C4" s="83" t="str">
        <f>IF(A4=0," ",IF(ISBLANK('Первичные данные 2 кл.'!C6)=TRUE," ",IF('инд. оценки 2 кл.'!G6&gt;3,1,0)))</f>
        <v xml:space="preserve"> </v>
      </c>
      <c r="D4" s="84" t="str">
        <f>IF(A4=0," ",IF(ISBLANK('Первичные данные 2 кл.'!C6)=TRUE," ",IF('инд. оценки 2 кл.'!J6&gt;3,1,0)))</f>
        <v xml:space="preserve"> </v>
      </c>
      <c r="E4" s="132" t="str">
        <f>IF(A4=0," ",IF(ISBLANK('Первичные данные 2 кл.'!C6)=TRUE," ",IF('инд. оценки 2 кл.'!M6&gt;3,1,0)))</f>
        <v xml:space="preserve"> </v>
      </c>
      <c r="F4" s="134" t="str">
        <f>IF(A4=0," ",IF(ISBLANK('Первичные данные 2 кл.'!C6)=TRUE," ",IF('инд. оценки 2 кл.'!P6&gt;3,1,0)))</f>
        <v xml:space="preserve"> </v>
      </c>
      <c r="G4" s="133" t="str">
        <f>IF(A4=0," ",IF(ISBLANK('Первичные данные 2 кл.'!C6)=TRUE," ",IF('инд. оценки 2 кл.'!S6&gt;3,1,0)))</f>
        <v xml:space="preserve"> </v>
      </c>
      <c r="H4" s="133" t="str">
        <f>IF(A4=0," ",IF(ISBLANK('Первичные данные 2 кл.'!C6)=TRUE," ",IF('инд. оценки 2 кл.'!V6&gt;3,1,0)))</f>
        <v xml:space="preserve"> </v>
      </c>
      <c r="I4" s="133" t="str">
        <f>IF(A4=0," ",IF(ISBLANK('Первичные данные 2 кл.'!C6)=TRUE," ",IF('инд. оценки 2 кл.'!Y6&gt;3,1,0)))</f>
        <v xml:space="preserve"> </v>
      </c>
      <c r="J4" s="134" t="str">
        <f>IF(A4=0," ",IF(ISBLANK('Первичные данные 2 кл.'!C6)=TRUE," ",IF('инд. оценки 2 кл.'!AB6&gt;3,1,0)))</f>
        <v xml:space="preserve"> </v>
      </c>
      <c r="K4" s="135" t="str">
        <f>IF(A4=0," ",IF(ISBLANK('Первичные данные 2 кл.'!C6)=TRUE," ",IF('инд. оценки 2 кл.'!AE6&gt;3,1,0)))</f>
        <v xml:space="preserve"> </v>
      </c>
      <c r="L4" s="82" t="str">
        <f>IF(A4=0," ",IF(ISBLANK('Первичные данные 2 кл.'!C6)=TRUE," ",IF('инд. оценки 2 кл.'!AH6&gt;3,1,0)))</f>
        <v xml:space="preserve"> </v>
      </c>
      <c r="M4" s="133" t="str">
        <f>IF(A4=0," ",IF(ISBLANK('Первичные данные 2 кл.'!C6)=TRUE," ",IF('инд. оценки 2 кл.'!AK6&gt;3,1,0)))</f>
        <v xml:space="preserve"> </v>
      </c>
      <c r="N4" s="131" t="str">
        <f>IF(A4=0," ",IF(ISBLANK('Первичные данные 2 кл.'!C6)=TRUE," ",IF('инд. оценки 2 кл.'!AN6&gt;3,1,0)))</f>
        <v xml:space="preserve"> </v>
      </c>
      <c r="O4" s="85" t="str">
        <f>IF(A4=0," ",IF(ISBLANK('Первичные данные 2 кл.'!C6)=TRUE," ",IF(COUNTIF(B4:D4,1)&gt;COUNTIF(B4:D4,0),1,0)))</f>
        <v xml:space="preserve"> </v>
      </c>
      <c r="P4" s="83" t="str">
        <f>IF(A4=0," ",IF(ISBLANK('Первичные данные 2 кл.'!C6)=TRUE," ",IF(COUNTIF(E4:K4,1)&gt;COUNTIF(E4:K4,0),1,0)))</f>
        <v xml:space="preserve"> </v>
      </c>
      <c r="Q4" s="83" t="str">
        <f>IF(A4=0," ",IF(ISBLANK('Первичные данные 2 кл.'!C6)=TRUE," ",IF(COUNTIF(L4:N4,1)&gt;COUNTIF(L4:N4,0),1,0)))</f>
        <v xml:space="preserve"> </v>
      </c>
      <c r="R4" s="84" t="str">
        <f>IF(A4=0," ",IF(ISBLANK('Первичные данные 2 кл.'!C6)=TRUE," ",IF(COUNTIF(B4:N4,1)&gt;COUNTIF(B4:N4,0),1,0)))</f>
        <v xml:space="preserve"> </v>
      </c>
    </row>
    <row r="5" spans="1:18" ht="11.25" customHeight="1" x14ac:dyDescent="0.25">
      <c r="A5" s="79">
        <f>'инд. оценки 2 кл.'!A7</f>
        <v>0</v>
      </c>
      <c r="B5" s="82" t="str">
        <f>IF(A5=0," ",IF(ISBLANK('Первичные данные 2 кл.'!C7)=TRUE," ",IF('инд. оценки 2 кл.'!D7&gt;3,1,0)))</f>
        <v xml:space="preserve"> </v>
      </c>
      <c r="C5" s="83" t="str">
        <f>IF(A5=0," ",IF(ISBLANK('Первичные данные 2 кл.'!C7)=TRUE," ",IF('инд. оценки 2 кл.'!G7&gt;3,1,0)))</f>
        <v xml:space="preserve"> </v>
      </c>
      <c r="D5" s="84" t="str">
        <f>IF(A5=0," ",IF(ISBLANK('Первичные данные 2 кл.'!C7)=TRUE," ",IF('инд. оценки 2 кл.'!J7&gt;3,1,0)))</f>
        <v xml:space="preserve"> </v>
      </c>
      <c r="E5" s="82" t="str">
        <f>IF(A5=0," ",IF(ISBLANK('Первичные данные 2 кл.'!C7)=TRUE," ",IF('инд. оценки 2 кл.'!M7&gt;3,1,0)))</f>
        <v xml:space="preserve"> </v>
      </c>
      <c r="F5" s="85" t="str">
        <f>IF(A5=0," ",IF(ISBLANK('Первичные данные 2 кл.'!C7)=TRUE," ",IF('инд. оценки 2 кл.'!P7&gt;3,1,0)))</f>
        <v xml:space="preserve"> </v>
      </c>
      <c r="G5" s="83" t="str">
        <f>IF(A5=0," ",IF(ISBLANK('Первичные данные 2 кл.'!C7)=TRUE," ",IF('инд. оценки 2 кл.'!S7&gt;3,1,0)))</f>
        <v xml:space="preserve"> </v>
      </c>
      <c r="H5" s="83" t="str">
        <f>IF(A5=0," ",IF(ISBLANK('Первичные данные 2 кл.'!C7)=TRUE," ",IF('инд. оценки 2 кл.'!V7&gt;3,1,0)))</f>
        <v xml:space="preserve"> </v>
      </c>
      <c r="I5" s="83" t="str">
        <f>IF(A5=0," ",IF(ISBLANK('Первичные данные 2 кл.'!C7)=TRUE," ",IF('инд. оценки 2 кл.'!Y7&gt;3,1,0)))</f>
        <v xml:space="preserve"> </v>
      </c>
      <c r="J5" s="85" t="str">
        <f>IF(A5=0," ",IF(ISBLANK('Первичные данные 2 кл.'!C7)=TRUE," ",IF('инд. оценки 2 кл.'!AB7&gt;3,1,0)))</f>
        <v xml:space="preserve"> </v>
      </c>
      <c r="K5" s="84" t="str">
        <f>IF(A5=0," ",IF(ISBLANK('Первичные данные 2 кл.'!C7)=TRUE," ",IF('инд. оценки 2 кл.'!AE7&gt;3,1,0)))</f>
        <v xml:space="preserve"> </v>
      </c>
      <c r="L5" s="82" t="str">
        <f>IF(A5=0," ",IF(ISBLANK('Первичные данные 2 кл.'!C7)=TRUE," ",IF('инд. оценки 2 кл.'!AH7&gt;3,1,0)))</f>
        <v xml:space="preserve"> </v>
      </c>
      <c r="M5" s="83" t="str">
        <f>IF(A5=0," ",IF(ISBLANK('Первичные данные 2 кл.'!C7)=TRUE," ",IF('инд. оценки 2 кл.'!AK7&gt;3,1,0)))</f>
        <v xml:space="preserve"> </v>
      </c>
      <c r="N5" s="131" t="str">
        <f>IF(A5=0," ",IF(ISBLANK('Первичные данные 2 кл.'!C7)=TRUE," ",IF('инд. оценки 2 кл.'!AN7&gt;3,1,0)))</f>
        <v xml:space="preserve"> </v>
      </c>
      <c r="O5" s="77" t="str">
        <f>IF(A5=0," ",IF(ISBLANK('Первичные данные 2 кл.'!C7)=TRUE," ",IF(COUNTIF(B5:D5,1)&gt;COUNTIF(B5:D5,0),1,0)))</f>
        <v xml:space="preserve"> </v>
      </c>
      <c r="P5" s="9" t="str">
        <f>IF(A5=0," ",IF(ISBLANK('Первичные данные 2 кл.'!C7)=TRUE," ",IF(COUNTIF(E5:K5,1)&gt;COUNTIF(E5:K5,0),1,0)))</f>
        <v xml:space="preserve"> </v>
      </c>
      <c r="Q5" s="9" t="str">
        <f>IF(A5=0," ",IF(ISBLANK('Первичные данные 2 кл.'!C7)=TRUE," ",IF(COUNTIF(L5:N5,1)&gt;COUNTIF(L5:N5,0),1,0)))</f>
        <v xml:space="preserve"> </v>
      </c>
      <c r="R5" s="76" t="str">
        <f>IF(A5=0," ",IF(ISBLANK('Первичные данные 2 кл.'!C7)=TRUE," ",IF(COUNTIF(B5:N5,1)&gt;COUNTIF(B5:N5,0),1,0)))</f>
        <v xml:space="preserve"> </v>
      </c>
    </row>
    <row r="6" spans="1:18" ht="11.25" customHeight="1" x14ac:dyDescent="0.25">
      <c r="A6" s="79">
        <f>'инд. оценки 2 кл.'!A8</f>
        <v>0</v>
      </c>
      <c r="B6" s="82" t="str">
        <f>IF(A6=0," ",IF(ISBLANK('Первичные данные 2 кл.'!C8)=TRUE," ",IF('инд. оценки 2 кл.'!D8&gt;3,1,0)))</f>
        <v xml:space="preserve"> </v>
      </c>
      <c r="C6" s="83" t="str">
        <f>IF(A6=0," ",IF(ISBLANK('Первичные данные 2 кл.'!C8)=TRUE," ",IF('инд. оценки 2 кл.'!G8&gt;3,1,0)))</f>
        <v xml:space="preserve"> </v>
      </c>
      <c r="D6" s="84" t="str">
        <f>IF(A6=0," ",IF(ISBLANK('Первичные данные 2 кл.'!C8)=TRUE," ",IF('инд. оценки 2 кл.'!J8&gt;3,1,0)))</f>
        <v xml:space="preserve"> </v>
      </c>
      <c r="E6" s="82" t="str">
        <f>IF(A6=0," ",IF(ISBLANK('Первичные данные 2 кл.'!C8)=TRUE," ",IF('инд. оценки 2 кл.'!M8&gt;3,1,0)))</f>
        <v xml:space="preserve"> </v>
      </c>
      <c r="F6" s="85" t="str">
        <f>IF(A6=0," ",IF(ISBLANK('Первичные данные 2 кл.'!C8)=TRUE," ",IF('инд. оценки 2 кл.'!P8&gt;3,1,0)))</f>
        <v xml:space="preserve"> </v>
      </c>
      <c r="G6" s="83" t="str">
        <f>IF(A6=0," ",IF(ISBLANK('Первичные данные 2 кл.'!C8)=TRUE," ",IF('инд. оценки 2 кл.'!S8&gt;3,1,0)))</f>
        <v xml:space="preserve"> </v>
      </c>
      <c r="H6" s="83" t="str">
        <f>IF(A6=0," ",IF(ISBLANK('Первичные данные 2 кл.'!C8)=TRUE," ",IF('инд. оценки 2 кл.'!V8&gt;3,1,0)))</f>
        <v xml:space="preserve"> </v>
      </c>
      <c r="I6" s="83" t="str">
        <f>IF(A6=0," ",IF(ISBLANK('Первичные данные 2 кл.'!C8)=TRUE," ",IF('инд. оценки 2 кл.'!Y8&gt;3,1,0)))</f>
        <v xml:space="preserve"> </v>
      </c>
      <c r="J6" s="85" t="str">
        <f>IF(A6=0," ",IF(ISBLANK('Первичные данные 2 кл.'!C8)=TRUE," ",IF('инд. оценки 2 кл.'!AB8&gt;3,1,0)))</f>
        <v xml:space="preserve"> </v>
      </c>
      <c r="K6" s="84" t="str">
        <f>IF(A6=0," ",IF(ISBLANK('Первичные данные 2 кл.'!C8)=TRUE," ",IF('инд. оценки 2 кл.'!AE8&gt;3,1,0)))</f>
        <v xml:space="preserve"> </v>
      </c>
      <c r="L6" s="82" t="str">
        <f>IF(A6=0," ",IF(ISBLANK('Первичные данные 2 кл.'!C8)=TRUE," ",IF('инд. оценки 2 кл.'!AH8&gt;3,1,0)))</f>
        <v xml:space="preserve"> </v>
      </c>
      <c r="M6" s="83" t="str">
        <f>IF(A6=0," ",IF(ISBLANK('Первичные данные 2 кл.'!C8)=TRUE," ",IF('инд. оценки 2 кл.'!AK8&gt;3,1,0)))</f>
        <v xml:space="preserve"> </v>
      </c>
      <c r="N6" s="131" t="str">
        <f>IF(A6=0," ",IF(ISBLANK('Первичные данные 2 кл.'!C8)=TRUE," ",IF('инд. оценки 2 кл.'!AN8&gt;3,1,0)))</f>
        <v xml:space="preserve"> </v>
      </c>
      <c r="O6" s="77" t="str">
        <f>IF(A6=0," ",IF(ISBLANK('Первичные данные 2 кл.'!C8)=TRUE," ",IF(COUNTIF(B6:D6,1)&gt;COUNTIF(B6:D6,0),1,0)))</f>
        <v xml:space="preserve"> </v>
      </c>
      <c r="P6" s="9" t="str">
        <f>IF(A6=0," ",IF(ISBLANK('Первичные данные 2 кл.'!C8)=TRUE," ",IF(COUNTIF(E6:K6,1)&gt;COUNTIF(E6:K6,0),1,0)))</f>
        <v xml:space="preserve"> </v>
      </c>
      <c r="Q6" s="9" t="str">
        <f>IF(A6=0," ",IF(ISBLANK('Первичные данные 2 кл.'!C8)=TRUE," ",IF(COUNTIF(L6:N6,1)&gt;COUNTIF(L6:N6,0),1,0)))</f>
        <v xml:space="preserve"> </v>
      </c>
      <c r="R6" s="76" t="str">
        <f>IF(A6=0," ",IF(ISBLANK('Первичные данные 2 кл.'!C8)=TRUE," ",IF(COUNTIF(B6:N6,1)&gt;COUNTIF(B6:N6,0),1,0)))</f>
        <v xml:space="preserve"> </v>
      </c>
    </row>
    <row r="7" spans="1:18" ht="11.25" customHeight="1" x14ac:dyDescent="0.25">
      <c r="A7" s="79">
        <f>'инд. оценки 2 кл.'!A9</f>
        <v>0</v>
      </c>
      <c r="B7" s="82" t="str">
        <f>IF(A7=0," ",IF(ISBLANK('Первичные данные 2 кл.'!C9)=TRUE," ",IF('инд. оценки 2 кл.'!D9&gt;3,1,0)))</f>
        <v xml:space="preserve"> </v>
      </c>
      <c r="C7" s="83" t="str">
        <f>IF(A7=0," ",IF(ISBLANK('Первичные данные 2 кл.'!C9)=TRUE," ",IF('инд. оценки 2 кл.'!G9&gt;3,1,0)))</f>
        <v xml:space="preserve"> </v>
      </c>
      <c r="D7" s="84" t="str">
        <f>IF(A7=0," ",IF(ISBLANK('Первичные данные 2 кл.'!C9)=TRUE," ",IF('инд. оценки 2 кл.'!J9&gt;3,1,0)))</f>
        <v xml:space="preserve"> </v>
      </c>
      <c r="E7" s="82" t="str">
        <f>IF(A7=0," ",IF(ISBLANK('Первичные данные 2 кл.'!C9)=TRUE," ",IF('инд. оценки 2 кл.'!M9&gt;3,1,0)))</f>
        <v xml:space="preserve"> </v>
      </c>
      <c r="F7" s="85" t="str">
        <f>IF(A7=0," ",IF(ISBLANK('Первичные данные 2 кл.'!C9)=TRUE," ",IF('инд. оценки 2 кл.'!P9&gt;3,1,0)))</f>
        <v xml:space="preserve"> </v>
      </c>
      <c r="G7" s="83" t="str">
        <f>IF(A7=0," ",IF(ISBLANK('Первичные данные 2 кл.'!C9)=TRUE," ",IF('инд. оценки 2 кл.'!S9&gt;3,1,0)))</f>
        <v xml:space="preserve"> </v>
      </c>
      <c r="H7" s="83" t="str">
        <f>IF(A7=0," ",IF(ISBLANK('Первичные данные 2 кл.'!C9)=TRUE," ",IF('инд. оценки 2 кл.'!V9&gt;3,1,0)))</f>
        <v xml:space="preserve"> </v>
      </c>
      <c r="I7" s="83" t="str">
        <f>IF(A7=0," ",IF(ISBLANK('Первичные данные 2 кл.'!C9)=TRUE," ",IF('инд. оценки 2 кл.'!Y9&gt;3,1,0)))</f>
        <v xml:space="preserve"> </v>
      </c>
      <c r="J7" s="85" t="str">
        <f>IF(A7=0," ",IF(ISBLANK('Первичные данные 2 кл.'!C9)=TRUE," ",IF('инд. оценки 2 кл.'!AB9&gt;3,1,0)))</f>
        <v xml:space="preserve"> </v>
      </c>
      <c r="K7" s="84" t="str">
        <f>IF(A7=0," ",IF(ISBLANK('Первичные данные 2 кл.'!C9)=TRUE," ",IF('инд. оценки 2 кл.'!AE9&gt;3,1,0)))</f>
        <v xml:space="preserve"> </v>
      </c>
      <c r="L7" s="82" t="str">
        <f>IF(A7=0," ",IF(ISBLANK('Первичные данные 2 кл.'!C9)=TRUE," ",IF('инд. оценки 2 кл.'!AH9&gt;3,1,0)))</f>
        <v xml:space="preserve"> </v>
      </c>
      <c r="M7" s="83" t="str">
        <f>IF(A7=0," ",IF(ISBLANK('Первичные данные 2 кл.'!C9)=TRUE," ",IF('инд. оценки 2 кл.'!AK9&gt;3,1,0)))</f>
        <v xml:space="preserve"> </v>
      </c>
      <c r="N7" s="131" t="str">
        <f>IF(A7=0," ",IF(ISBLANK('Первичные данные 2 кл.'!C9)=TRUE," ",IF('инд. оценки 2 кл.'!AN9&gt;3,1,0)))</f>
        <v xml:space="preserve"> </v>
      </c>
      <c r="O7" s="77" t="str">
        <f>IF(A7=0," ",IF(ISBLANK('Первичные данные 2 кл.'!C9)=TRUE," ",IF(COUNTIF(B7:D7,1)&gt;COUNTIF(B7:D7,0),1,0)))</f>
        <v xml:space="preserve"> </v>
      </c>
      <c r="P7" s="9" t="str">
        <f>IF(A7=0," ",IF(ISBLANK('Первичные данные 2 кл.'!C9)=TRUE," ",IF(COUNTIF(E7:K7,1)&gt;COUNTIF(E7:K7,0),1,0)))</f>
        <v xml:space="preserve"> </v>
      </c>
      <c r="Q7" s="9" t="str">
        <f>IF(A7=0," ",IF(ISBLANK('Первичные данные 2 кл.'!C9)=TRUE," ",IF(COUNTIF(L7:N7,1)&gt;COUNTIF(L7:N7,0),1,0)))</f>
        <v xml:space="preserve"> </v>
      </c>
      <c r="R7" s="76" t="str">
        <f>IF(A7=0," ",IF(ISBLANK('Первичные данные 2 кл.'!C9)=TRUE," ",IF(COUNTIF(B7:N7,1)&gt;COUNTIF(B7:N7,0),1,0)))</f>
        <v xml:space="preserve"> </v>
      </c>
    </row>
    <row r="8" spans="1:18" ht="11.25" customHeight="1" x14ac:dyDescent="0.25">
      <c r="A8" s="79">
        <f>'инд. оценки 2 кл.'!A10</f>
        <v>0</v>
      </c>
      <c r="B8" s="82" t="str">
        <f>IF(A8=0," ",IF(ISBLANK('Первичные данные 2 кл.'!C10)=TRUE," ",IF('инд. оценки 2 кл.'!D10&gt;3,1,0)))</f>
        <v xml:space="preserve"> </v>
      </c>
      <c r="C8" s="83" t="str">
        <f>IF(A8=0," ",IF(ISBLANK('Первичные данные 2 кл.'!C10)=TRUE," ",IF('инд. оценки 2 кл.'!G10&gt;3,1,0)))</f>
        <v xml:space="preserve"> </v>
      </c>
      <c r="D8" s="84" t="str">
        <f>IF(A8=0," ",IF(ISBLANK('Первичные данные 2 кл.'!C10)=TRUE," ",IF('инд. оценки 2 кл.'!J10&gt;3,1,0)))</f>
        <v xml:space="preserve"> </v>
      </c>
      <c r="E8" s="82" t="str">
        <f>IF(A8=0," ",IF(ISBLANK('Первичные данные 2 кл.'!C10)=TRUE," ",IF('инд. оценки 2 кл.'!M10&gt;3,1,0)))</f>
        <v xml:space="preserve"> </v>
      </c>
      <c r="F8" s="85" t="str">
        <f>IF(A8=0," ",IF(ISBLANK('Первичные данные 2 кл.'!C10)=TRUE," ",IF('инд. оценки 2 кл.'!P10&gt;3,1,0)))</f>
        <v xml:space="preserve"> </v>
      </c>
      <c r="G8" s="83" t="str">
        <f>IF(A8=0," ",IF(ISBLANK('Первичные данные 2 кл.'!C10)=TRUE," ",IF('инд. оценки 2 кл.'!S10&gt;3,1,0)))</f>
        <v xml:space="preserve"> </v>
      </c>
      <c r="H8" s="83" t="str">
        <f>IF(A8=0," ",IF(ISBLANK('Первичные данные 2 кл.'!C10)=TRUE," ",IF('инд. оценки 2 кл.'!V10&gt;3,1,0)))</f>
        <v xml:space="preserve"> </v>
      </c>
      <c r="I8" s="83" t="str">
        <f>IF(A8=0," ",IF(ISBLANK('Первичные данные 2 кл.'!C10)=TRUE," ",IF('инд. оценки 2 кл.'!Y10&gt;3,1,0)))</f>
        <v xml:space="preserve"> </v>
      </c>
      <c r="J8" s="85" t="str">
        <f>IF(A8=0," ",IF(ISBLANK('Первичные данные 2 кл.'!C10)=TRUE," ",IF('инд. оценки 2 кл.'!AB10&gt;3,1,0)))</f>
        <v xml:space="preserve"> </v>
      </c>
      <c r="K8" s="84" t="str">
        <f>IF(A8=0," ",IF(ISBLANK('Первичные данные 2 кл.'!C10)=TRUE," ",IF('инд. оценки 2 кл.'!AE10&gt;3,1,0)))</f>
        <v xml:space="preserve"> </v>
      </c>
      <c r="L8" s="82" t="str">
        <f>IF(A8=0," ",IF(ISBLANK('Первичные данные 2 кл.'!C10)=TRUE," ",IF('инд. оценки 2 кл.'!AH10&gt;3,1,0)))</f>
        <v xml:space="preserve"> </v>
      </c>
      <c r="M8" s="83" t="str">
        <f>IF(A8=0," ",IF(ISBLANK('Первичные данные 2 кл.'!C10)=TRUE," ",IF('инд. оценки 2 кл.'!AK10&gt;3,1,0)))</f>
        <v xml:space="preserve"> </v>
      </c>
      <c r="N8" s="131" t="str">
        <f>IF(A8=0," ",IF(ISBLANK('Первичные данные 2 кл.'!C10)=TRUE," ",IF('инд. оценки 2 кл.'!AN10&gt;3,1,0)))</f>
        <v xml:space="preserve"> </v>
      </c>
      <c r="O8" s="77" t="str">
        <f>IF(A8=0," ",IF(ISBLANK('Первичные данные 2 кл.'!C10)=TRUE," ",IF(COUNTIF(B8:D8,1)&gt;COUNTIF(B8:D8,0),1,0)))</f>
        <v xml:space="preserve"> </v>
      </c>
      <c r="P8" s="9" t="str">
        <f>IF(A8=0," ",IF(ISBLANK('Первичные данные 2 кл.'!C10)=TRUE," ",IF(COUNTIF(E8:K8,1)&gt;COUNTIF(E8:K8,0),1,0)))</f>
        <v xml:space="preserve"> </v>
      </c>
      <c r="Q8" s="9" t="str">
        <f>IF(A8=0," ",IF(ISBLANK('Первичные данные 2 кл.'!C10)=TRUE," ",IF(COUNTIF(L8:N8,1)&gt;COUNTIF(L8:N8,0),1,0)))</f>
        <v xml:space="preserve"> </v>
      </c>
      <c r="R8" s="76" t="str">
        <f>IF(A8=0," ",IF(ISBLANK('Первичные данные 2 кл.'!C10)=TRUE," ",IF(COUNTIF(B8:N8,1)&gt;COUNTIF(B8:N8,0),1,0)))</f>
        <v xml:space="preserve"> </v>
      </c>
    </row>
    <row r="9" spans="1:18" ht="11.25" customHeight="1" x14ac:dyDescent="0.25">
      <c r="A9" s="79">
        <f>'инд. оценки 2 кл.'!A11</f>
        <v>0</v>
      </c>
      <c r="B9" s="82" t="str">
        <f>IF(A9=0," ",IF(ISBLANK('Первичные данные 2 кл.'!C11)=TRUE," ",IF('инд. оценки 2 кл.'!D11&gt;3,1,0)))</f>
        <v xml:space="preserve"> </v>
      </c>
      <c r="C9" s="83" t="str">
        <f>IF(A9=0," ",IF(ISBLANK('Первичные данные 2 кл.'!C11)=TRUE," ",IF('инд. оценки 2 кл.'!G11&gt;3,1,0)))</f>
        <v xml:space="preserve"> </v>
      </c>
      <c r="D9" s="84" t="str">
        <f>IF(A9=0," ",IF(ISBLANK('Первичные данные 2 кл.'!C11)=TRUE," ",IF('инд. оценки 2 кл.'!J11&gt;3,1,0)))</f>
        <v xml:space="preserve"> </v>
      </c>
      <c r="E9" s="82" t="str">
        <f>IF(A9=0," ",IF(ISBLANK('Первичные данные 2 кл.'!C11)=TRUE," ",IF('инд. оценки 2 кл.'!M11&gt;3,1,0)))</f>
        <v xml:space="preserve"> </v>
      </c>
      <c r="F9" s="85" t="str">
        <f>IF(A9=0," ",IF(ISBLANK('Первичные данные 2 кл.'!C11)=TRUE," ",IF('инд. оценки 2 кл.'!P11&gt;3,1,0)))</f>
        <v xml:space="preserve"> </v>
      </c>
      <c r="G9" s="83" t="str">
        <f>IF(A9=0," ",IF(ISBLANK('Первичные данные 2 кл.'!C11)=TRUE," ",IF('инд. оценки 2 кл.'!S11&gt;3,1,0)))</f>
        <v xml:space="preserve"> </v>
      </c>
      <c r="H9" s="83" t="str">
        <f>IF(A9=0," ",IF(ISBLANK('Первичные данные 2 кл.'!C11)=TRUE," ",IF('инд. оценки 2 кл.'!V11&gt;3,1,0)))</f>
        <v xml:space="preserve"> </v>
      </c>
      <c r="I9" s="83" t="str">
        <f>IF(A9=0," ",IF(ISBLANK('Первичные данные 2 кл.'!C11)=TRUE," ",IF('инд. оценки 2 кл.'!Y11&gt;3,1,0)))</f>
        <v xml:space="preserve"> </v>
      </c>
      <c r="J9" s="85" t="str">
        <f>IF(A9=0," ",IF(ISBLANK('Первичные данные 2 кл.'!C11)=TRUE," ",IF('инд. оценки 2 кл.'!AB11&gt;3,1,0)))</f>
        <v xml:space="preserve"> </v>
      </c>
      <c r="K9" s="84" t="str">
        <f>IF(A9=0," ",IF(ISBLANK('Первичные данные 2 кл.'!C11)=TRUE," ",IF('инд. оценки 2 кл.'!AE11&gt;3,1,0)))</f>
        <v xml:space="preserve"> </v>
      </c>
      <c r="L9" s="82" t="str">
        <f>IF(A9=0," ",IF(ISBLANK('Первичные данные 2 кл.'!C11)=TRUE," ",IF('инд. оценки 2 кл.'!AH11&gt;3,1,0)))</f>
        <v xml:space="preserve"> </v>
      </c>
      <c r="M9" s="83" t="str">
        <f>IF(A9=0," ",IF(ISBLANK('Первичные данные 2 кл.'!C11)=TRUE," ",IF('инд. оценки 2 кл.'!AK11&gt;3,1,0)))</f>
        <v xml:space="preserve"> </v>
      </c>
      <c r="N9" s="131" t="str">
        <f>IF(A9=0," ",IF(ISBLANK('Первичные данные 2 кл.'!C11)=TRUE," ",IF('инд. оценки 2 кл.'!AN11&gt;3,1,0)))</f>
        <v xml:space="preserve"> </v>
      </c>
      <c r="O9" s="77" t="str">
        <f>IF(A9=0," ",IF(ISBLANK('Первичные данные 2 кл.'!C11)=TRUE," ",IF(COUNTIF(B9:D9,1)&gt;COUNTIF(B9:D9,0),1,0)))</f>
        <v xml:space="preserve"> </v>
      </c>
      <c r="P9" s="9" t="str">
        <f>IF(A9=0," ",IF(ISBLANK('Первичные данные 2 кл.'!C11)=TRUE," ",IF(COUNTIF(E9:K9,1)&gt;COUNTIF(E9:K9,0),1,0)))</f>
        <v xml:space="preserve"> </v>
      </c>
      <c r="Q9" s="9" t="str">
        <f>IF(A9=0," ",IF(ISBLANK('Первичные данные 2 кл.'!C11)=TRUE," ",IF(COUNTIF(L9:N9,1)&gt;COUNTIF(L9:N9,0),1,0)))</f>
        <v xml:space="preserve"> </v>
      </c>
      <c r="R9" s="76" t="str">
        <f>IF(A9=0," ",IF(ISBLANK('Первичные данные 2 кл.'!C11)=TRUE," ",IF(COUNTIF(B9:N9,1)&gt;COUNTIF(B9:N9,0),1,0)))</f>
        <v xml:space="preserve"> </v>
      </c>
    </row>
    <row r="10" spans="1:18" ht="11.25" customHeight="1" x14ac:dyDescent="0.25">
      <c r="A10" s="79">
        <f>'инд. оценки 2 кл.'!A12</f>
        <v>0</v>
      </c>
      <c r="B10" s="82" t="str">
        <f>IF(A10=0," ",IF(ISBLANK('Первичные данные 2 кл.'!C12)=TRUE," ",IF('инд. оценки 2 кл.'!D12&gt;3,1,0)))</f>
        <v xml:space="preserve"> </v>
      </c>
      <c r="C10" s="83" t="str">
        <f>IF(A10=0," ",IF(ISBLANK('Первичные данные 2 кл.'!C12)=TRUE," ",IF('инд. оценки 2 кл.'!G12&gt;3,1,0)))</f>
        <v xml:space="preserve"> </v>
      </c>
      <c r="D10" s="84" t="str">
        <f>IF(A10=0," ",IF(ISBLANK('Первичные данные 2 кл.'!C12)=TRUE," ",IF('инд. оценки 2 кл.'!J12&gt;3,1,0)))</f>
        <v xml:space="preserve"> </v>
      </c>
      <c r="E10" s="82" t="str">
        <f>IF(A10=0," ",IF(ISBLANK('Первичные данные 2 кл.'!C12)=TRUE," ",IF('инд. оценки 2 кл.'!M12&gt;3,1,0)))</f>
        <v xml:space="preserve"> </v>
      </c>
      <c r="F10" s="85" t="str">
        <f>IF(A10=0," ",IF(ISBLANK('Первичные данные 2 кл.'!C12)=TRUE," ",IF('инд. оценки 2 кл.'!P12&gt;3,1,0)))</f>
        <v xml:space="preserve"> </v>
      </c>
      <c r="G10" s="83" t="str">
        <f>IF(A10=0," ",IF(ISBLANK('Первичные данные 2 кл.'!C12)=TRUE," ",IF('инд. оценки 2 кл.'!S12&gt;3,1,0)))</f>
        <v xml:space="preserve"> </v>
      </c>
      <c r="H10" s="83" t="str">
        <f>IF(A10=0," ",IF(ISBLANK('Первичные данные 2 кл.'!C12)=TRUE," ",IF('инд. оценки 2 кл.'!V12&gt;3,1,0)))</f>
        <v xml:space="preserve"> </v>
      </c>
      <c r="I10" s="83" t="str">
        <f>IF(A10=0," ",IF(ISBLANK('Первичные данные 2 кл.'!C12)=TRUE," ",IF('инд. оценки 2 кл.'!Y12&gt;3,1,0)))</f>
        <v xml:space="preserve"> </v>
      </c>
      <c r="J10" s="85" t="str">
        <f>IF(A10=0," ",IF(ISBLANK('Первичные данные 2 кл.'!C12)=TRUE," ",IF('инд. оценки 2 кл.'!AB12&gt;3,1,0)))</f>
        <v xml:space="preserve"> </v>
      </c>
      <c r="K10" s="84" t="str">
        <f>IF(A10=0," ",IF(ISBLANK('Первичные данные 2 кл.'!C12)=TRUE," ",IF('инд. оценки 2 кл.'!AE12&gt;3,1,0)))</f>
        <v xml:space="preserve"> </v>
      </c>
      <c r="L10" s="82" t="str">
        <f>IF(A10=0," ",IF(ISBLANK('Первичные данные 2 кл.'!C12)=TRUE," ",IF('инд. оценки 2 кл.'!AH12&gt;3,1,0)))</f>
        <v xml:space="preserve"> </v>
      </c>
      <c r="M10" s="83" t="str">
        <f>IF(A10=0," ",IF(ISBLANK('Первичные данные 2 кл.'!C12)=TRUE," ",IF('инд. оценки 2 кл.'!AK12&gt;3,1,0)))</f>
        <v xml:space="preserve"> </v>
      </c>
      <c r="N10" s="131" t="str">
        <f>IF(A10=0," ",IF(ISBLANK('Первичные данные 2 кл.'!C12)=TRUE," ",IF('инд. оценки 2 кл.'!AN12&gt;3,1,0)))</f>
        <v xml:space="preserve"> </v>
      </c>
      <c r="O10" s="77" t="str">
        <f>IF(A10=0," ",IF(ISBLANK('Первичные данные 2 кл.'!C12)=TRUE," ",IF(COUNTIF(B10:D10,1)&gt;COUNTIF(B10:D10,0),1,0)))</f>
        <v xml:space="preserve"> </v>
      </c>
      <c r="P10" s="9" t="str">
        <f>IF(A10=0," ",IF(ISBLANK('Первичные данные 2 кл.'!C12)=TRUE," ",IF(COUNTIF(E10:K10,1)&gt;COUNTIF(E10:K10,0),1,0)))</f>
        <v xml:space="preserve"> </v>
      </c>
      <c r="Q10" s="9" t="str">
        <f>IF(A10=0," ",IF(ISBLANK('Первичные данные 2 кл.'!C12)=TRUE," ",IF(COUNTIF(L10:N10,1)&gt;COUNTIF(L10:N10,0),1,0)))</f>
        <v xml:space="preserve"> </v>
      </c>
      <c r="R10" s="76" t="str">
        <f>IF(A10=0," ",IF(ISBLANK('Первичные данные 2 кл.'!C12)=TRUE," ",IF(COUNTIF(B10:N10,1)&gt;COUNTIF(B10:N10,0),1,0)))</f>
        <v xml:space="preserve"> </v>
      </c>
    </row>
    <row r="11" spans="1:18" ht="11.25" customHeight="1" x14ac:dyDescent="0.25">
      <c r="A11" s="79">
        <f>'инд. оценки 2 кл.'!A13</f>
        <v>0</v>
      </c>
      <c r="B11" s="82" t="str">
        <f>IF(A11=0," ",IF(ISBLANK('Первичные данные 2 кл.'!C13)=TRUE," ",IF('инд. оценки 2 кл.'!D13&gt;3,1,0)))</f>
        <v xml:space="preserve"> </v>
      </c>
      <c r="C11" s="83" t="str">
        <f>IF(A11=0," ",IF(ISBLANK('Первичные данные 2 кл.'!C13)=TRUE," ",IF('инд. оценки 2 кл.'!G13&gt;3,1,0)))</f>
        <v xml:space="preserve"> </v>
      </c>
      <c r="D11" s="84" t="str">
        <f>IF(A11=0," ",IF(ISBLANK('Первичные данные 2 кл.'!C13)=TRUE," ",IF('инд. оценки 2 кл.'!J13&gt;3,1,0)))</f>
        <v xml:space="preserve"> </v>
      </c>
      <c r="E11" s="82" t="str">
        <f>IF(A11=0," ",IF(ISBLANK('Первичные данные 2 кл.'!C13)=TRUE," ",IF('инд. оценки 2 кл.'!M13&gt;3,1,0)))</f>
        <v xml:space="preserve"> </v>
      </c>
      <c r="F11" s="85" t="str">
        <f>IF(A11=0," ",IF(ISBLANK('Первичные данные 2 кл.'!C13)=TRUE," ",IF('инд. оценки 2 кл.'!P13&gt;3,1,0)))</f>
        <v xml:space="preserve"> </v>
      </c>
      <c r="G11" s="83" t="str">
        <f>IF(A11=0," ",IF(ISBLANK('Первичные данные 2 кл.'!C13)=TRUE," ",IF('инд. оценки 2 кл.'!S13&gt;3,1,0)))</f>
        <v xml:space="preserve"> </v>
      </c>
      <c r="H11" s="83" t="str">
        <f>IF(A11=0," ",IF(ISBLANK('Первичные данные 2 кл.'!C13)=TRUE," ",IF('инд. оценки 2 кл.'!V13&gt;3,1,0)))</f>
        <v xml:space="preserve"> </v>
      </c>
      <c r="I11" s="83" t="str">
        <f>IF(A11=0," ",IF(ISBLANK('Первичные данные 2 кл.'!C13)=TRUE," ",IF('инд. оценки 2 кл.'!Y13&gt;3,1,0)))</f>
        <v xml:space="preserve"> </v>
      </c>
      <c r="J11" s="85" t="str">
        <f>IF(A11=0," ",IF(ISBLANK('Первичные данные 2 кл.'!C13)=TRUE," ",IF('инд. оценки 2 кл.'!AB13&gt;3,1,0)))</f>
        <v xml:space="preserve"> </v>
      </c>
      <c r="K11" s="84" t="str">
        <f>IF(A11=0," ",IF(ISBLANK('Первичные данные 2 кл.'!C13)=TRUE," ",IF('инд. оценки 2 кл.'!AE13&gt;3,1,0)))</f>
        <v xml:space="preserve"> </v>
      </c>
      <c r="L11" s="82" t="str">
        <f>IF(A11=0," ",IF(ISBLANK('Первичные данные 2 кл.'!C13)=TRUE," ",IF('инд. оценки 2 кл.'!AH13&gt;3,1,0)))</f>
        <v xml:space="preserve"> </v>
      </c>
      <c r="M11" s="83" t="str">
        <f>IF(A11=0," ",IF(ISBLANK('Первичные данные 2 кл.'!C13)=TRUE," ",IF('инд. оценки 2 кл.'!AK13&gt;3,1,0)))</f>
        <v xml:space="preserve"> </v>
      </c>
      <c r="N11" s="131" t="str">
        <f>IF(A11=0," ",IF(ISBLANK('Первичные данные 2 кл.'!C13)=TRUE," ",IF('инд. оценки 2 кл.'!AN13&gt;3,1,0)))</f>
        <v xml:space="preserve"> </v>
      </c>
      <c r="O11" s="77" t="str">
        <f>IF(A11=0," ",IF(ISBLANK('Первичные данные 2 кл.'!C13)=TRUE," ",IF(COUNTIF(B11:D11,1)&gt;COUNTIF(B11:D11,0),1,0)))</f>
        <v xml:space="preserve"> </v>
      </c>
      <c r="P11" s="9" t="str">
        <f>IF(A11=0," ",IF(ISBLANK('Первичные данные 2 кл.'!C13)=TRUE," ",IF(COUNTIF(E11:K11,1)&gt;COUNTIF(E11:K11,0),1,0)))</f>
        <v xml:space="preserve"> </v>
      </c>
      <c r="Q11" s="9" t="str">
        <f>IF(A11=0," ",IF(ISBLANK('Первичные данные 2 кл.'!C13)=TRUE," ",IF(COUNTIF(L11:N11,1)&gt;COUNTIF(L11:N11,0),1,0)))</f>
        <v xml:space="preserve"> </v>
      </c>
      <c r="R11" s="76" t="str">
        <f>IF(A11=0," ",IF(ISBLANK('Первичные данные 2 кл.'!C13)=TRUE," ",IF(COUNTIF(B11:N11,1)&gt;COUNTIF(B11:N11,0),1,0)))</f>
        <v xml:space="preserve"> </v>
      </c>
    </row>
    <row r="12" spans="1:18" ht="11.25" customHeight="1" x14ac:dyDescent="0.25">
      <c r="A12" s="79">
        <f>'инд. оценки 2 кл.'!A14</f>
        <v>0</v>
      </c>
      <c r="B12" s="82" t="str">
        <f>IF(A12=0," ",IF(ISBLANK('Первичные данные 2 кл.'!C14)=TRUE," ",IF('инд. оценки 2 кл.'!D14&gt;3,1,0)))</f>
        <v xml:space="preserve"> </v>
      </c>
      <c r="C12" s="83" t="str">
        <f>IF(A12=0," ",IF(ISBLANK('Первичные данные 2 кл.'!C14)=TRUE," ",IF('инд. оценки 2 кл.'!G14&gt;3,1,0)))</f>
        <v xml:space="preserve"> </v>
      </c>
      <c r="D12" s="84" t="str">
        <f>IF(A12=0," ",IF(ISBLANK('Первичные данные 2 кл.'!C14)=TRUE," ",IF('инд. оценки 2 кл.'!J14&gt;3,1,0)))</f>
        <v xml:space="preserve"> </v>
      </c>
      <c r="E12" s="82" t="str">
        <f>IF(A12=0," ",IF(ISBLANK('Первичные данные 2 кл.'!C14)=TRUE," ",IF('инд. оценки 2 кл.'!M14&gt;3,1,0)))</f>
        <v xml:space="preserve"> </v>
      </c>
      <c r="F12" s="85" t="str">
        <f>IF(A12=0," ",IF(ISBLANK('Первичные данные 2 кл.'!C14)=TRUE," ",IF('инд. оценки 2 кл.'!P14&gt;3,1,0)))</f>
        <v xml:space="preserve"> </v>
      </c>
      <c r="G12" s="83" t="str">
        <f>IF(A12=0," ",IF(ISBLANK('Первичные данные 2 кл.'!C14)=TRUE," ",IF('инд. оценки 2 кл.'!S14&gt;3,1,0)))</f>
        <v xml:space="preserve"> </v>
      </c>
      <c r="H12" s="83" t="str">
        <f>IF(A12=0," ",IF(ISBLANK('Первичные данные 2 кл.'!C14)=TRUE," ",IF('инд. оценки 2 кл.'!V14&gt;3,1,0)))</f>
        <v xml:space="preserve"> </v>
      </c>
      <c r="I12" s="83" t="str">
        <f>IF(A12=0," ",IF(ISBLANK('Первичные данные 2 кл.'!C14)=TRUE," ",IF('инд. оценки 2 кл.'!Y14&gt;3,1,0)))</f>
        <v xml:space="preserve"> </v>
      </c>
      <c r="J12" s="85" t="str">
        <f>IF(A12=0," ",IF(ISBLANK('Первичные данные 2 кл.'!C14)=TRUE," ",IF('инд. оценки 2 кл.'!AB14&gt;3,1,0)))</f>
        <v xml:space="preserve"> </v>
      </c>
      <c r="K12" s="84" t="str">
        <f>IF(A12=0," ",IF(ISBLANK('Первичные данные 2 кл.'!C14)=TRUE," ",IF('инд. оценки 2 кл.'!AE14&gt;3,1,0)))</f>
        <v xml:space="preserve"> </v>
      </c>
      <c r="L12" s="82" t="str">
        <f>IF(A12=0," ",IF(ISBLANK('Первичные данные 2 кл.'!C14)=TRUE," ",IF('инд. оценки 2 кл.'!AH14&gt;3,1,0)))</f>
        <v xml:space="preserve"> </v>
      </c>
      <c r="M12" s="83" t="str">
        <f>IF(A12=0," ",IF(ISBLANK('Первичные данные 2 кл.'!C14)=TRUE," ",IF('инд. оценки 2 кл.'!AK14&gt;3,1,0)))</f>
        <v xml:space="preserve"> </v>
      </c>
      <c r="N12" s="131" t="str">
        <f>IF(A12=0," ",IF(ISBLANK('Первичные данные 2 кл.'!C14)=TRUE," ",IF('инд. оценки 2 кл.'!AN14&gt;3,1,0)))</f>
        <v xml:space="preserve"> </v>
      </c>
      <c r="O12" s="77" t="str">
        <f>IF(A12=0," ",IF(ISBLANK('Первичные данные 2 кл.'!C14)=TRUE," ",IF(COUNTIF(B12:D12,1)&gt;COUNTIF(B12:D12,0),1,0)))</f>
        <v xml:space="preserve"> </v>
      </c>
      <c r="P12" s="9" t="str">
        <f>IF(A12=0," ",IF(ISBLANK('Первичные данные 2 кл.'!C14)=TRUE," ",IF(COUNTIF(E12:K12,1)&gt;COUNTIF(E12:K12,0),1,0)))</f>
        <v xml:space="preserve"> </v>
      </c>
      <c r="Q12" s="9" t="str">
        <f>IF(A12=0," ",IF(ISBLANK('Первичные данные 2 кл.'!C14)=TRUE," ",IF(COUNTIF(L12:N12,1)&gt;COUNTIF(L12:N12,0),1,0)))</f>
        <v xml:space="preserve"> </v>
      </c>
      <c r="R12" s="76" t="str">
        <f>IF(A12=0," ",IF(ISBLANK('Первичные данные 2 кл.'!C14)=TRUE," ",IF(COUNTIF(B12:N12,1)&gt;COUNTIF(B12:N12,0),1,0)))</f>
        <v xml:space="preserve"> </v>
      </c>
    </row>
    <row r="13" spans="1:18" ht="11.25" customHeight="1" x14ac:dyDescent="0.25">
      <c r="A13" s="79">
        <f>'инд. оценки 2 кл.'!A15</f>
        <v>0</v>
      </c>
      <c r="B13" s="82" t="str">
        <f>IF(A13=0," ",IF(ISBLANK('Первичные данные 2 кл.'!C15)=TRUE," ",IF('инд. оценки 2 кл.'!D15&gt;3,1,0)))</f>
        <v xml:space="preserve"> </v>
      </c>
      <c r="C13" s="83" t="str">
        <f>IF(A13=0," ",IF(ISBLANK('Первичные данные 2 кл.'!C15)=TRUE," ",IF('инд. оценки 2 кл.'!G15&gt;3,1,0)))</f>
        <v xml:space="preserve"> </v>
      </c>
      <c r="D13" s="84" t="str">
        <f>IF(A13=0," ",IF(ISBLANK('Первичные данные 2 кл.'!C15)=TRUE," ",IF('инд. оценки 2 кл.'!J15&gt;3,1,0)))</f>
        <v xml:space="preserve"> </v>
      </c>
      <c r="E13" s="82" t="str">
        <f>IF(A13=0," ",IF(ISBLANK('Первичные данные 2 кл.'!C15)=TRUE," ",IF('инд. оценки 2 кл.'!M15&gt;3,1,0)))</f>
        <v xml:space="preserve"> </v>
      </c>
      <c r="F13" s="85" t="str">
        <f>IF(A13=0," ",IF(ISBLANK('Первичные данные 2 кл.'!C15)=TRUE," ",IF('инд. оценки 2 кл.'!P15&gt;3,1,0)))</f>
        <v xml:space="preserve"> </v>
      </c>
      <c r="G13" s="83" t="str">
        <f>IF(A13=0," ",IF(ISBLANK('Первичные данные 2 кл.'!C15)=TRUE," ",IF('инд. оценки 2 кл.'!S15&gt;3,1,0)))</f>
        <v xml:space="preserve"> </v>
      </c>
      <c r="H13" s="83" t="str">
        <f>IF(A13=0," ",IF(ISBLANK('Первичные данные 2 кл.'!C15)=TRUE," ",IF('инд. оценки 2 кл.'!V15&gt;3,1,0)))</f>
        <v xml:space="preserve"> </v>
      </c>
      <c r="I13" s="83" t="str">
        <f>IF(A13=0," ",IF(ISBLANK('Первичные данные 2 кл.'!C15)=TRUE," ",IF('инд. оценки 2 кл.'!Y15&gt;3,1,0)))</f>
        <v xml:space="preserve"> </v>
      </c>
      <c r="J13" s="85" t="str">
        <f>IF(A13=0," ",IF(ISBLANK('Первичные данные 2 кл.'!C15)=TRUE," ",IF('инд. оценки 2 кл.'!AB15&gt;3,1,0)))</f>
        <v xml:space="preserve"> </v>
      </c>
      <c r="K13" s="84" t="str">
        <f>IF(A13=0," ",IF(ISBLANK('Первичные данные 2 кл.'!C15)=TRUE," ",IF('инд. оценки 2 кл.'!AE15&gt;3,1,0)))</f>
        <v xml:space="preserve"> </v>
      </c>
      <c r="L13" s="82" t="str">
        <f>IF(A13=0," ",IF(ISBLANK('Первичные данные 2 кл.'!C15)=TRUE," ",IF('инд. оценки 2 кл.'!AH15&gt;3,1,0)))</f>
        <v xml:space="preserve"> </v>
      </c>
      <c r="M13" s="83" t="str">
        <f>IF(A13=0," ",IF(ISBLANK('Первичные данные 2 кл.'!C15)=TRUE," ",IF('инд. оценки 2 кл.'!AK15&gt;3,1,0)))</f>
        <v xml:space="preserve"> </v>
      </c>
      <c r="N13" s="131" t="str">
        <f>IF(A13=0," ",IF(ISBLANK('Первичные данные 2 кл.'!C15)=TRUE," ",IF('инд. оценки 2 кл.'!AN15&gt;3,1,0)))</f>
        <v xml:space="preserve"> </v>
      </c>
      <c r="O13" s="77" t="str">
        <f>IF(A13=0," ",IF(ISBLANK('Первичные данные 2 кл.'!C15)=TRUE," ",IF(COUNTIF(B13:D13,1)&gt;COUNTIF(B13:D13,0),1,0)))</f>
        <v xml:space="preserve"> </v>
      </c>
      <c r="P13" s="9" t="str">
        <f>IF(A13=0," ",IF(ISBLANK('Первичные данные 2 кл.'!C15)=TRUE," ",IF(COUNTIF(E13:K13,1)&gt;COUNTIF(E13:K13,0),1,0)))</f>
        <v xml:space="preserve"> </v>
      </c>
      <c r="Q13" s="9" t="str">
        <f>IF(A13=0," ",IF(ISBLANK('Первичные данные 2 кл.'!C15)=TRUE," ",IF(COUNTIF(L13:N13,1)&gt;COUNTIF(L13:N13,0),1,0)))</f>
        <v xml:space="preserve"> </v>
      </c>
      <c r="R13" s="76" t="str">
        <f>IF(A13=0," ",IF(ISBLANK('Первичные данные 2 кл.'!C15)=TRUE," ",IF(COUNTIF(B13:N13,1)&gt;COUNTIF(B13:N13,0),1,0)))</f>
        <v xml:space="preserve"> </v>
      </c>
    </row>
    <row r="14" spans="1:18" ht="11.25" customHeight="1" x14ac:dyDescent="0.25">
      <c r="A14" s="79">
        <f>'инд. оценки 2 кл.'!A16</f>
        <v>0</v>
      </c>
      <c r="B14" s="82" t="str">
        <f>IF(A14=0," ",IF(ISBLANK('Первичные данные 2 кл.'!C16)=TRUE," ",IF('инд. оценки 2 кл.'!D16&gt;3,1,0)))</f>
        <v xml:space="preserve"> </v>
      </c>
      <c r="C14" s="83" t="str">
        <f>IF(A14=0," ",IF(ISBLANK('Первичные данные 2 кл.'!C16)=TRUE," ",IF('инд. оценки 2 кл.'!G16&gt;3,1,0)))</f>
        <v xml:space="preserve"> </v>
      </c>
      <c r="D14" s="84" t="str">
        <f>IF(A14=0," ",IF(ISBLANK('Первичные данные 2 кл.'!C16)=TRUE," ",IF('инд. оценки 2 кл.'!J16&gt;3,1,0)))</f>
        <v xml:space="preserve"> </v>
      </c>
      <c r="E14" s="82" t="str">
        <f>IF(A14=0," ",IF(ISBLANK('Первичные данные 2 кл.'!C16)=TRUE," ",IF('инд. оценки 2 кл.'!M16&gt;3,1,0)))</f>
        <v xml:space="preserve"> </v>
      </c>
      <c r="F14" s="85" t="str">
        <f>IF(A14=0," ",IF(ISBLANK('Первичные данные 2 кл.'!C16)=TRUE," ",IF('инд. оценки 2 кл.'!P16&gt;3,1,0)))</f>
        <v xml:space="preserve"> </v>
      </c>
      <c r="G14" s="83" t="str">
        <f>IF(A14=0," ",IF(ISBLANK('Первичные данные 2 кл.'!C16)=TRUE," ",IF('инд. оценки 2 кл.'!S16&gt;3,1,0)))</f>
        <v xml:space="preserve"> </v>
      </c>
      <c r="H14" s="83" t="str">
        <f>IF(A14=0," ",IF(ISBLANK('Первичные данные 2 кл.'!C16)=TRUE," ",IF('инд. оценки 2 кл.'!V16&gt;3,1,0)))</f>
        <v xml:space="preserve"> </v>
      </c>
      <c r="I14" s="83" t="str">
        <f>IF(A14=0," ",IF(ISBLANK('Первичные данные 2 кл.'!C16)=TRUE," ",IF('инд. оценки 2 кл.'!Y16&gt;3,1,0)))</f>
        <v xml:space="preserve"> </v>
      </c>
      <c r="J14" s="85" t="str">
        <f>IF(A14=0," ",IF(ISBLANK('Первичные данные 2 кл.'!C16)=TRUE," ",IF('инд. оценки 2 кл.'!AB16&gt;3,1,0)))</f>
        <v xml:space="preserve"> </v>
      </c>
      <c r="K14" s="84" t="str">
        <f>IF(A14=0," ",IF(ISBLANK('Первичные данные 2 кл.'!C16)=TRUE," ",IF('инд. оценки 2 кл.'!AE16&gt;3,1,0)))</f>
        <v xml:space="preserve"> </v>
      </c>
      <c r="L14" s="82" t="str">
        <f>IF(A14=0," ",IF(ISBLANK('Первичные данные 2 кл.'!C16)=TRUE," ",IF('инд. оценки 2 кл.'!AH16&gt;3,1,0)))</f>
        <v xml:space="preserve"> </v>
      </c>
      <c r="M14" s="83" t="str">
        <f>IF(A14=0," ",IF(ISBLANK('Первичные данные 2 кл.'!C16)=TRUE," ",IF('инд. оценки 2 кл.'!AK16&gt;3,1,0)))</f>
        <v xml:space="preserve"> </v>
      </c>
      <c r="N14" s="131" t="str">
        <f>IF(A14=0," ",IF(ISBLANK('Первичные данные 2 кл.'!C16)=TRUE," ",IF('инд. оценки 2 кл.'!AN16&gt;3,1,0)))</f>
        <v xml:space="preserve"> </v>
      </c>
      <c r="O14" s="77" t="str">
        <f>IF(A14=0," ",IF(ISBLANK('Первичные данные 2 кл.'!C16)=TRUE," ",IF(COUNTIF(B14:D14,1)&gt;COUNTIF(B14:D14,0),1,0)))</f>
        <v xml:space="preserve"> </v>
      </c>
      <c r="P14" s="9" t="str">
        <f>IF(A14=0," ",IF(ISBLANK('Первичные данные 2 кл.'!C16)=TRUE," ",IF(COUNTIF(E14:K14,1)&gt;COUNTIF(E14:K14,0),1,0)))</f>
        <v xml:space="preserve"> </v>
      </c>
      <c r="Q14" s="9" t="str">
        <f>IF(A14=0," ",IF(ISBLANK('Первичные данные 2 кл.'!C16)=TRUE," ",IF(COUNTIF(L14:N14,1)&gt;COUNTIF(L14:N14,0),1,0)))</f>
        <v xml:space="preserve"> </v>
      </c>
      <c r="R14" s="76" t="str">
        <f>IF(A14=0," ",IF(ISBLANK('Первичные данные 2 кл.'!C16)=TRUE," ",IF(COUNTIF(B14:N14,1)&gt;COUNTIF(B14:N14,0),1,0)))</f>
        <v xml:space="preserve"> </v>
      </c>
    </row>
    <row r="15" spans="1:18" ht="11.25" customHeight="1" x14ac:dyDescent="0.25">
      <c r="A15" s="79">
        <f>'инд. оценки 2 кл.'!A17</f>
        <v>0</v>
      </c>
      <c r="B15" s="82" t="str">
        <f>IF(A15=0," ",IF(ISBLANK('Первичные данные 2 кл.'!C17)=TRUE," ",IF('инд. оценки 2 кл.'!D17&gt;3,1,0)))</f>
        <v xml:space="preserve"> </v>
      </c>
      <c r="C15" s="83" t="str">
        <f>IF(A15=0," ",IF(ISBLANK('Первичные данные 2 кл.'!C17)=TRUE," ",IF('инд. оценки 2 кл.'!G17&gt;3,1,0)))</f>
        <v xml:space="preserve"> </v>
      </c>
      <c r="D15" s="84" t="str">
        <f>IF(A15=0," ",IF(ISBLANK('Первичные данные 2 кл.'!C17)=TRUE," ",IF('инд. оценки 2 кл.'!J17&gt;3,1,0)))</f>
        <v xml:space="preserve"> </v>
      </c>
      <c r="E15" s="82" t="str">
        <f>IF(A15=0," ",IF(ISBLANK('Первичные данные 2 кл.'!C17)=TRUE," ",IF('инд. оценки 2 кл.'!M17&gt;3,1,0)))</f>
        <v xml:space="preserve"> </v>
      </c>
      <c r="F15" s="85" t="str">
        <f>IF(A15=0," ",IF(ISBLANK('Первичные данные 2 кл.'!C17)=TRUE," ",IF('инд. оценки 2 кл.'!P17&gt;3,1,0)))</f>
        <v xml:space="preserve"> </v>
      </c>
      <c r="G15" s="83" t="str">
        <f>IF(A15=0," ",IF(ISBLANK('Первичные данные 2 кл.'!C17)=TRUE," ",IF('инд. оценки 2 кл.'!S17&gt;3,1,0)))</f>
        <v xml:space="preserve"> </v>
      </c>
      <c r="H15" s="83" t="str">
        <f>IF(A15=0," ",IF(ISBLANK('Первичные данные 2 кл.'!C17)=TRUE," ",IF('инд. оценки 2 кл.'!V17&gt;3,1,0)))</f>
        <v xml:space="preserve"> </v>
      </c>
      <c r="I15" s="83" t="str">
        <f>IF(A15=0," ",IF(ISBLANK('Первичные данные 2 кл.'!C17)=TRUE," ",IF('инд. оценки 2 кл.'!Y17&gt;3,1,0)))</f>
        <v xml:space="preserve"> </v>
      </c>
      <c r="J15" s="85" t="str">
        <f>IF(A15=0," ",IF(ISBLANK('Первичные данные 2 кл.'!C17)=TRUE," ",IF('инд. оценки 2 кл.'!AB17&gt;3,1,0)))</f>
        <v xml:space="preserve"> </v>
      </c>
      <c r="K15" s="84" t="str">
        <f>IF(A15=0," ",IF(ISBLANK('Первичные данные 2 кл.'!C17)=TRUE," ",IF('инд. оценки 2 кл.'!AE17&gt;3,1,0)))</f>
        <v xml:space="preserve"> </v>
      </c>
      <c r="L15" s="82" t="str">
        <f>IF(A15=0," ",IF(ISBLANK('Первичные данные 2 кл.'!C17)=TRUE," ",IF('инд. оценки 2 кл.'!AH17&gt;3,1,0)))</f>
        <v xml:space="preserve"> </v>
      </c>
      <c r="M15" s="83" t="str">
        <f>IF(A15=0," ",IF(ISBLANK('Первичные данные 2 кл.'!C17)=TRUE," ",IF('инд. оценки 2 кл.'!AK17&gt;3,1,0)))</f>
        <v xml:space="preserve"> </v>
      </c>
      <c r="N15" s="131" t="str">
        <f>IF(A15=0," ",IF(ISBLANK('Первичные данные 2 кл.'!C17)=TRUE," ",IF('инд. оценки 2 кл.'!AN17&gt;3,1,0)))</f>
        <v xml:space="preserve"> </v>
      </c>
      <c r="O15" s="77" t="str">
        <f>IF(A15=0," ",IF(ISBLANK('Первичные данные 2 кл.'!C17)=TRUE," ",IF(COUNTIF(B15:D15,1)&gt;COUNTIF(B15:D15,0),1,0)))</f>
        <v xml:space="preserve"> </v>
      </c>
      <c r="P15" s="9" t="str">
        <f>IF(A15=0," ",IF(ISBLANK('Первичные данные 2 кл.'!C17)=TRUE," ",IF(COUNTIF(E15:K15,1)&gt;COUNTIF(E15:K15,0),1,0)))</f>
        <v xml:space="preserve"> </v>
      </c>
      <c r="Q15" s="9" t="str">
        <f>IF(A15=0," ",IF(ISBLANK('Первичные данные 2 кл.'!C17)=TRUE," ",IF(COUNTIF(L15:N15,1)&gt;COUNTIF(L15:N15,0),1,0)))</f>
        <v xml:space="preserve"> </v>
      </c>
      <c r="R15" s="76" t="str">
        <f>IF(A15=0," ",IF(ISBLANK('Первичные данные 2 кл.'!C17)=TRUE," ",IF(COUNTIF(B15:N15,1)&gt;COUNTIF(B15:N15,0),1,0)))</f>
        <v xml:space="preserve"> </v>
      </c>
    </row>
    <row r="16" spans="1:18" ht="11.25" customHeight="1" x14ac:dyDescent="0.25">
      <c r="A16" s="79">
        <f>'инд. оценки 2 кл.'!A18</f>
        <v>0</v>
      </c>
      <c r="B16" s="82" t="str">
        <f>IF(A16=0," ",IF(ISBLANK('Первичные данные 2 кл.'!C18)=TRUE," ",IF('инд. оценки 2 кл.'!D18&gt;3,1,0)))</f>
        <v xml:space="preserve"> </v>
      </c>
      <c r="C16" s="83" t="str">
        <f>IF(A16=0," ",IF(ISBLANK('Первичные данные 2 кл.'!C18)=TRUE," ",IF('инд. оценки 2 кл.'!G18&gt;3,1,0)))</f>
        <v xml:space="preserve"> </v>
      </c>
      <c r="D16" s="84" t="str">
        <f>IF(A16=0," ",IF(ISBLANK('Первичные данные 2 кл.'!C18)=TRUE," ",IF('инд. оценки 2 кл.'!J18&gt;3,1,0)))</f>
        <v xml:space="preserve"> </v>
      </c>
      <c r="E16" s="82" t="str">
        <f>IF(A16=0," ",IF(ISBLANK('Первичные данные 2 кл.'!C18)=TRUE," ",IF('инд. оценки 2 кл.'!M18&gt;3,1,0)))</f>
        <v xml:space="preserve"> </v>
      </c>
      <c r="F16" s="85" t="str">
        <f>IF(A16=0," ",IF(ISBLANK('Первичные данные 2 кл.'!C18)=TRUE," ",IF('инд. оценки 2 кл.'!P18&gt;3,1,0)))</f>
        <v xml:space="preserve"> </v>
      </c>
      <c r="G16" s="83" t="str">
        <f>IF(A16=0," ",IF(ISBLANK('Первичные данные 2 кл.'!C18)=TRUE," ",IF('инд. оценки 2 кл.'!S18&gt;3,1,0)))</f>
        <v xml:space="preserve"> </v>
      </c>
      <c r="H16" s="83" t="str">
        <f>IF(A16=0," ",IF(ISBLANK('Первичные данные 2 кл.'!C18)=TRUE," ",IF('инд. оценки 2 кл.'!V18&gt;3,1,0)))</f>
        <v xml:space="preserve"> </v>
      </c>
      <c r="I16" s="83" t="str">
        <f>IF(A16=0," ",IF(ISBLANK('Первичные данные 2 кл.'!C18)=TRUE," ",IF('инд. оценки 2 кл.'!Y18&gt;3,1,0)))</f>
        <v xml:space="preserve"> </v>
      </c>
      <c r="J16" s="85" t="str">
        <f>IF(A16=0," ",IF(ISBLANK('Первичные данные 2 кл.'!C18)=TRUE," ",IF('инд. оценки 2 кл.'!AB18&gt;3,1,0)))</f>
        <v xml:space="preserve"> </v>
      </c>
      <c r="K16" s="84" t="str">
        <f>IF(A16=0," ",IF(ISBLANK('Первичные данные 2 кл.'!C18)=TRUE," ",IF('инд. оценки 2 кл.'!AE18&gt;3,1,0)))</f>
        <v xml:space="preserve"> </v>
      </c>
      <c r="L16" s="82" t="str">
        <f>IF(A16=0," ",IF(ISBLANK('Первичные данные 2 кл.'!C18)=TRUE," ",IF('инд. оценки 2 кл.'!AH18&gt;3,1,0)))</f>
        <v xml:space="preserve"> </v>
      </c>
      <c r="M16" s="83" t="str">
        <f>IF(A16=0," ",IF(ISBLANK('Первичные данные 2 кл.'!C18)=TRUE," ",IF('инд. оценки 2 кл.'!AK18&gt;3,1,0)))</f>
        <v xml:space="preserve"> </v>
      </c>
      <c r="N16" s="131" t="str">
        <f>IF(A16=0," ",IF(ISBLANK('Первичные данные 2 кл.'!C18)=TRUE," ",IF('инд. оценки 2 кл.'!AN18&gt;3,1,0)))</f>
        <v xml:space="preserve"> </v>
      </c>
      <c r="O16" s="77" t="str">
        <f>IF(A16=0," ",IF(ISBLANK('Первичные данные 2 кл.'!C18)=TRUE," ",IF(COUNTIF(B16:D16,1)&gt;COUNTIF(B16:D16,0),1,0)))</f>
        <v xml:space="preserve"> </v>
      </c>
      <c r="P16" s="9" t="str">
        <f>IF(A16=0," ",IF(ISBLANK('Первичные данные 2 кл.'!C18)=TRUE," ",IF(COUNTIF(E16:K16,1)&gt;COUNTIF(E16:K16,0),1,0)))</f>
        <v xml:space="preserve"> </v>
      </c>
      <c r="Q16" s="9" t="str">
        <f>IF(A16=0," ",IF(ISBLANK('Первичные данные 2 кл.'!C18)=TRUE," ",IF(COUNTIF(L16:N16,1)&gt;COUNTIF(L16:N16,0),1,0)))</f>
        <v xml:space="preserve"> </v>
      </c>
      <c r="R16" s="76" t="str">
        <f>IF(A16=0," ",IF(ISBLANK('Первичные данные 2 кл.'!C18)=TRUE," ",IF(COUNTIF(B16:N16,1)&gt;COUNTIF(B16:N16,0),1,0)))</f>
        <v xml:space="preserve"> </v>
      </c>
    </row>
    <row r="17" spans="1:18" ht="11.25" customHeight="1" x14ac:dyDescent="0.25">
      <c r="A17" s="79">
        <f>'инд. оценки 2 кл.'!A19</f>
        <v>0</v>
      </c>
      <c r="B17" s="82" t="str">
        <f>IF(A17=0," ",IF(ISBLANK('Первичные данные 2 кл.'!C19)=TRUE," ",IF('инд. оценки 2 кл.'!D19&gt;3,1,0)))</f>
        <v xml:space="preserve"> </v>
      </c>
      <c r="C17" s="83" t="str">
        <f>IF(A17=0," ",IF(ISBLANK('Первичные данные 2 кл.'!C19)=TRUE," ",IF('инд. оценки 2 кл.'!G19&gt;3,1,0)))</f>
        <v xml:space="preserve"> </v>
      </c>
      <c r="D17" s="84" t="str">
        <f>IF(A17=0," ",IF(ISBLANK('Первичные данные 2 кл.'!C19)=TRUE," ",IF('инд. оценки 2 кл.'!J19&gt;3,1,0)))</f>
        <v xml:space="preserve"> </v>
      </c>
      <c r="E17" s="82" t="str">
        <f>IF(A17=0," ",IF(ISBLANK('Первичные данные 2 кл.'!C19)=TRUE," ",IF('инд. оценки 2 кл.'!M19&gt;3,1,0)))</f>
        <v xml:space="preserve"> </v>
      </c>
      <c r="F17" s="85" t="str">
        <f>IF(A17=0," ",IF(ISBLANK('Первичные данные 2 кл.'!C19)=TRUE," ",IF('инд. оценки 2 кл.'!P19&gt;3,1,0)))</f>
        <v xml:space="preserve"> </v>
      </c>
      <c r="G17" s="83" t="str">
        <f>IF(A17=0," ",IF(ISBLANK('Первичные данные 2 кл.'!C19)=TRUE," ",IF('инд. оценки 2 кл.'!S19&gt;3,1,0)))</f>
        <v xml:space="preserve"> </v>
      </c>
      <c r="H17" s="83" t="str">
        <f>IF(A17=0," ",IF(ISBLANK('Первичные данные 2 кл.'!C19)=TRUE," ",IF('инд. оценки 2 кл.'!V19&gt;3,1,0)))</f>
        <v xml:space="preserve"> </v>
      </c>
      <c r="I17" s="83" t="str">
        <f>IF(A17=0," ",IF(ISBLANK('Первичные данные 2 кл.'!C19)=TRUE," ",IF('инд. оценки 2 кл.'!Y19&gt;3,1,0)))</f>
        <v xml:space="preserve"> </v>
      </c>
      <c r="J17" s="85" t="str">
        <f>IF(A17=0," ",IF(ISBLANK('Первичные данные 2 кл.'!C19)=TRUE," ",IF('инд. оценки 2 кл.'!AB19&gt;3,1,0)))</f>
        <v xml:space="preserve"> </v>
      </c>
      <c r="K17" s="84" t="str">
        <f>IF(A17=0," ",IF(ISBLANK('Первичные данные 2 кл.'!C19)=TRUE," ",IF('инд. оценки 2 кл.'!AE19&gt;3,1,0)))</f>
        <v xml:space="preserve"> </v>
      </c>
      <c r="L17" s="82" t="str">
        <f>IF(A17=0," ",IF(ISBLANK('Первичные данные 2 кл.'!C19)=TRUE," ",IF('инд. оценки 2 кл.'!AH19&gt;3,1,0)))</f>
        <v xml:space="preserve"> </v>
      </c>
      <c r="M17" s="83" t="str">
        <f>IF(A17=0," ",IF(ISBLANK('Первичные данные 2 кл.'!C19)=TRUE," ",IF('инд. оценки 2 кл.'!AK19&gt;3,1,0)))</f>
        <v xml:space="preserve"> </v>
      </c>
      <c r="N17" s="131" t="str">
        <f>IF(A17=0," ",IF(ISBLANK('Первичные данные 2 кл.'!C19)=TRUE," ",IF('инд. оценки 2 кл.'!AN19&gt;3,1,0)))</f>
        <v xml:space="preserve"> </v>
      </c>
      <c r="O17" s="77" t="str">
        <f>IF(A17=0," ",IF(ISBLANK('Первичные данные 2 кл.'!C19)=TRUE," ",IF(COUNTIF(B17:D17,1)&gt;COUNTIF(B17:D17,0),1,0)))</f>
        <v xml:space="preserve"> </v>
      </c>
      <c r="P17" s="9" t="str">
        <f>IF(A17=0," ",IF(ISBLANK('Первичные данные 2 кл.'!C19)=TRUE," ",IF(COUNTIF(E17:K17,1)&gt;COUNTIF(E17:K17,0),1,0)))</f>
        <v xml:space="preserve"> </v>
      </c>
      <c r="Q17" s="9" t="str">
        <f>IF(A17=0," ",IF(ISBLANK('Первичные данные 2 кл.'!C19)=TRUE," ",IF(COUNTIF(L17:N17,1)&gt;COUNTIF(L17:N17,0),1,0)))</f>
        <v xml:space="preserve"> </v>
      </c>
      <c r="R17" s="76" t="str">
        <f>IF(A17=0," ",IF(ISBLANK('Первичные данные 2 кл.'!C19)=TRUE," ",IF(COUNTIF(B17:N17,1)&gt;COUNTIF(B17:N17,0),1,0)))</f>
        <v xml:space="preserve"> </v>
      </c>
    </row>
    <row r="18" spans="1:18" ht="11.25" customHeight="1" x14ac:dyDescent="0.25">
      <c r="A18" s="79">
        <f>'инд. оценки 2 кл.'!A20</f>
        <v>0</v>
      </c>
      <c r="B18" s="82" t="str">
        <f>IF(A18=0," ",IF(ISBLANK('Первичные данные 2 кл.'!C20)=TRUE," ",IF('инд. оценки 2 кл.'!D20&gt;3,1,0)))</f>
        <v xml:space="preserve"> </v>
      </c>
      <c r="C18" s="83" t="str">
        <f>IF(A18=0," ",IF(ISBLANK('Первичные данные 2 кл.'!C20)=TRUE," ",IF('инд. оценки 2 кл.'!G20&gt;3,1,0)))</f>
        <v xml:space="preserve"> </v>
      </c>
      <c r="D18" s="84" t="str">
        <f>IF(A18=0," ",IF(ISBLANK('Первичные данные 2 кл.'!C20)=TRUE," ",IF('инд. оценки 2 кл.'!J20&gt;3,1,0)))</f>
        <v xml:space="preserve"> </v>
      </c>
      <c r="E18" s="82" t="str">
        <f>IF(A18=0," ",IF(ISBLANK('Первичные данные 2 кл.'!C20)=TRUE," ",IF('инд. оценки 2 кл.'!M20&gt;3,1,0)))</f>
        <v xml:space="preserve"> </v>
      </c>
      <c r="F18" s="85" t="str">
        <f>IF(A18=0," ",IF(ISBLANK('Первичные данные 2 кл.'!C20)=TRUE," ",IF('инд. оценки 2 кл.'!P20&gt;3,1,0)))</f>
        <v xml:space="preserve"> </v>
      </c>
      <c r="G18" s="83" t="str">
        <f>IF(A18=0," ",IF(ISBLANK('Первичные данные 2 кл.'!C20)=TRUE," ",IF('инд. оценки 2 кл.'!S20&gt;3,1,0)))</f>
        <v xml:space="preserve"> </v>
      </c>
      <c r="H18" s="83" t="str">
        <f>IF(A18=0," ",IF(ISBLANK('Первичные данные 2 кл.'!C20)=TRUE," ",IF('инд. оценки 2 кл.'!V20&gt;3,1,0)))</f>
        <v xml:space="preserve"> </v>
      </c>
      <c r="I18" s="83" t="str">
        <f>IF(A18=0," ",IF(ISBLANK('Первичные данные 2 кл.'!C20)=TRUE," ",IF('инд. оценки 2 кл.'!Y20&gt;3,1,0)))</f>
        <v xml:space="preserve"> </v>
      </c>
      <c r="J18" s="85" t="str">
        <f>IF(A18=0," ",IF(ISBLANK('Первичные данные 2 кл.'!C20)=TRUE," ",IF('инд. оценки 2 кл.'!AB20&gt;3,1,0)))</f>
        <v xml:space="preserve"> </v>
      </c>
      <c r="K18" s="84" t="str">
        <f>IF(A18=0," ",IF(ISBLANK('Первичные данные 2 кл.'!C20)=TRUE," ",IF('инд. оценки 2 кл.'!AE20&gt;3,1,0)))</f>
        <v xml:space="preserve"> </v>
      </c>
      <c r="L18" s="82" t="str">
        <f>IF(A18=0," ",IF(ISBLANK('Первичные данные 2 кл.'!C20)=TRUE," ",IF('инд. оценки 2 кл.'!AH20&gt;3,1,0)))</f>
        <v xml:space="preserve"> </v>
      </c>
      <c r="M18" s="83" t="str">
        <f>IF(A18=0," ",IF(ISBLANK('Первичные данные 2 кл.'!C20)=TRUE," ",IF('инд. оценки 2 кл.'!AK20&gt;3,1,0)))</f>
        <v xml:space="preserve"> </v>
      </c>
      <c r="N18" s="131" t="str">
        <f>IF(A18=0," ",IF(ISBLANK('Первичные данные 2 кл.'!C20)=TRUE," ",IF('инд. оценки 2 кл.'!AN20&gt;3,1,0)))</f>
        <v xml:space="preserve"> </v>
      </c>
      <c r="O18" s="77" t="str">
        <f>IF(A18=0," ",IF(ISBLANK('Первичные данные 2 кл.'!C20)=TRUE," ",IF(COUNTIF(B18:D18,1)&gt;COUNTIF(B18:D18,0),1,0)))</f>
        <v xml:space="preserve"> </v>
      </c>
      <c r="P18" s="9" t="str">
        <f>IF(A18=0," ",IF(ISBLANK('Первичные данные 2 кл.'!C20)=TRUE," ",IF(COUNTIF(E18:K18,1)&gt;COUNTIF(E18:K18,0),1,0)))</f>
        <v xml:space="preserve"> </v>
      </c>
      <c r="Q18" s="9" t="str">
        <f>IF(A18=0," ",IF(ISBLANK('Первичные данные 2 кл.'!C20)=TRUE," ",IF(COUNTIF(L18:N18,1)&gt;COUNTIF(L18:N18,0),1,0)))</f>
        <v xml:space="preserve"> </v>
      </c>
      <c r="R18" s="76" t="str">
        <f>IF(A18=0," ",IF(ISBLANK('Первичные данные 2 кл.'!C20)=TRUE," ",IF(COUNTIF(B18:N18,1)&gt;COUNTIF(B18:N18,0),1,0)))</f>
        <v xml:space="preserve"> </v>
      </c>
    </row>
    <row r="19" spans="1:18" ht="11.25" customHeight="1" x14ac:dyDescent="0.25">
      <c r="A19" s="79">
        <f>'инд. оценки 2 кл.'!A21</f>
        <v>0</v>
      </c>
      <c r="B19" s="82" t="str">
        <f>IF(A19=0," ",IF(ISBLANK('Первичные данные 2 кл.'!C21)=TRUE," ",IF('инд. оценки 2 кл.'!D21&gt;3,1,0)))</f>
        <v xml:space="preserve"> </v>
      </c>
      <c r="C19" s="83" t="str">
        <f>IF(A19=0," ",IF(ISBLANK('Первичные данные 2 кл.'!C21)=TRUE," ",IF('инд. оценки 2 кл.'!G21&gt;3,1,0)))</f>
        <v xml:space="preserve"> </v>
      </c>
      <c r="D19" s="84" t="str">
        <f>IF(A19=0," ",IF(ISBLANK('Первичные данные 2 кл.'!C21)=TRUE," ",IF('инд. оценки 2 кл.'!J21&gt;3,1,0)))</f>
        <v xml:space="preserve"> </v>
      </c>
      <c r="E19" s="82" t="str">
        <f>IF(A19=0," ",IF(ISBLANK('Первичные данные 2 кл.'!C21)=TRUE," ",IF('инд. оценки 2 кл.'!M21&gt;3,1,0)))</f>
        <v xml:space="preserve"> </v>
      </c>
      <c r="F19" s="85" t="str">
        <f>IF(A19=0," ",IF(ISBLANK('Первичные данные 2 кл.'!C21)=TRUE," ",IF('инд. оценки 2 кл.'!P21&gt;3,1,0)))</f>
        <v xml:space="preserve"> </v>
      </c>
      <c r="G19" s="83" t="str">
        <f>IF(A19=0," ",IF(ISBLANK('Первичные данные 2 кл.'!C21)=TRUE," ",IF('инд. оценки 2 кл.'!S21&gt;3,1,0)))</f>
        <v xml:space="preserve"> </v>
      </c>
      <c r="H19" s="83" t="str">
        <f>IF(A19=0," ",IF(ISBLANK('Первичные данные 2 кл.'!C21)=TRUE," ",IF('инд. оценки 2 кл.'!V21&gt;3,1,0)))</f>
        <v xml:space="preserve"> </v>
      </c>
      <c r="I19" s="83" t="str">
        <f>IF(A19=0," ",IF(ISBLANK('Первичные данные 2 кл.'!C21)=TRUE," ",IF('инд. оценки 2 кл.'!Y21&gt;3,1,0)))</f>
        <v xml:space="preserve"> </v>
      </c>
      <c r="J19" s="85" t="str">
        <f>IF(A19=0," ",IF(ISBLANK('Первичные данные 2 кл.'!C21)=TRUE," ",IF('инд. оценки 2 кл.'!AB21&gt;3,1,0)))</f>
        <v xml:space="preserve"> </v>
      </c>
      <c r="K19" s="84" t="str">
        <f>IF(A19=0," ",IF(ISBLANK('Первичные данные 2 кл.'!C21)=TRUE," ",IF('инд. оценки 2 кл.'!AE21&gt;3,1,0)))</f>
        <v xml:space="preserve"> </v>
      </c>
      <c r="L19" s="82" t="str">
        <f>IF(A19=0," ",IF(ISBLANK('Первичные данные 2 кл.'!C21)=TRUE," ",IF('инд. оценки 2 кл.'!AH21&gt;3,1,0)))</f>
        <v xml:space="preserve"> </v>
      </c>
      <c r="M19" s="83" t="str">
        <f>IF(A19=0," ",IF(ISBLANK('Первичные данные 2 кл.'!C21)=TRUE," ",IF('инд. оценки 2 кл.'!AK21&gt;3,1,0)))</f>
        <v xml:space="preserve"> </v>
      </c>
      <c r="N19" s="131" t="str">
        <f>IF(A19=0," ",IF(ISBLANK('Первичные данные 2 кл.'!C21)=TRUE," ",IF('инд. оценки 2 кл.'!AN21&gt;3,1,0)))</f>
        <v xml:space="preserve"> </v>
      </c>
      <c r="O19" s="77" t="str">
        <f>IF(A19=0," ",IF(ISBLANK('Первичные данные 2 кл.'!C21)=TRUE," ",IF(COUNTIF(B19:D19,1)&gt;COUNTIF(B19:D19,0),1,0)))</f>
        <v xml:space="preserve"> </v>
      </c>
      <c r="P19" s="9" t="str">
        <f>IF(A19=0," ",IF(ISBLANK('Первичные данные 2 кл.'!C21)=TRUE," ",IF(COUNTIF(E19:K19,1)&gt;COUNTIF(E19:K19,0),1,0)))</f>
        <v xml:space="preserve"> </v>
      </c>
      <c r="Q19" s="9" t="str">
        <f>IF(A19=0," ",IF(ISBLANK('Первичные данные 2 кл.'!C21)=TRUE," ",IF(COUNTIF(L19:N19,1)&gt;COUNTIF(L19:N19,0),1,0)))</f>
        <v xml:space="preserve"> </v>
      </c>
      <c r="R19" s="76" t="str">
        <f>IF(A19=0," ",IF(ISBLANK('Первичные данные 2 кл.'!C21)=TRUE," ",IF(COUNTIF(B19:N19,1)&gt;COUNTIF(B19:N19,0),1,0)))</f>
        <v xml:space="preserve"> </v>
      </c>
    </row>
    <row r="20" spans="1:18" ht="11.25" customHeight="1" x14ac:dyDescent="0.25">
      <c r="A20" s="79">
        <f>'инд. оценки 2 кл.'!A22</f>
        <v>0</v>
      </c>
      <c r="B20" s="82" t="str">
        <f>IF(A20=0," ",IF(ISBLANK('Первичные данные 2 кл.'!C22)=TRUE," ",IF('инд. оценки 2 кл.'!D22&gt;3,1,0)))</f>
        <v xml:space="preserve"> </v>
      </c>
      <c r="C20" s="83" t="str">
        <f>IF(A20=0," ",IF(ISBLANK('Первичные данные 2 кл.'!C22)=TRUE," ",IF('инд. оценки 2 кл.'!G22&gt;3,1,0)))</f>
        <v xml:space="preserve"> </v>
      </c>
      <c r="D20" s="84" t="str">
        <f>IF(A20=0," ",IF(ISBLANK('Первичные данные 2 кл.'!C22)=TRUE," ",IF('инд. оценки 2 кл.'!J22&gt;3,1,0)))</f>
        <v xml:space="preserve"> </v>
      </c>
      <c r="E20" s="82" t="str">
        <f>IF(A20=0," ",IF(ISBLANK('Первичные данные 2 кл.'!C22)=TRUE," ",IF('инд. оценки 2 кл.'!M22&gt;3,1,0)))</f>
        <v xml:space="preserve"> </v>
      </c>
      <c r="F20" s="85" t="str">
        <f>IF(A20=0," ",IF(ISBLANK('Первичные данные 2 кл.'!C22)=TRUE," ",IF('инд. оценки 2 кл.'!P22&gt;3,1,0)))</f>
        <v xml:space="preserve"> </v>
      </c>
      <c r="G20" s="83" t="str">
        <f>IF(A20=0," ",IF(ISBLANK('Первичные данные 2 кл.'!C22)=TRUE," ",IF('инд. оценки 2 кл.'!S22&gt;3,1,0)))</f>
        <v xml:space="preserve"> </v>
      </c>
      <c r="H20" s="83" t="str">
        <f>IF(A20=0," ",IF(ISBLANK('Первичные данные 2 кл.'!C22)=TRUE," ",IF('инд. оценки 2 кл.'!V22&gt;3,1,0)))</f>
        <v xml:space="preserve"> </v>
      </c>
      <c r="I20" s="83" t="str">
        <f>IF(A20=0," ",IF(ISBLANK('Первичные данные 2 кл.'!C22)=TRUE," ",IF('инд. оценки 2 кл.'!Y22&gt;3,1,0)))</f>
        <v xml:space="preserve"> </v>
      </c>
      <c r="J20" s="85" t="str">
        <f>IF(A20=0," ",IF(ISBLANK('Первичные данные 2 кл.'!C22)=TRUE," ",IF('инд. оценки 2 кл.'!AB22&gt;3,1,0)))</f>
        <v xml:space="preserve"> </v>
      </c>
      <c r="K20" s="84" t="str">
        <f>IF(A20=0," ",IF(ISBLANK('Первичные данные 2 кл.'!C22)=TRUE," ",IF('инд. оценки 2 кл.'!AE22&gt;3,1,0)))</f>
        <v xml:space="preserve"> </v>
      </c>
      <c r="L20" s="82" t="str">
        <f>IF(A20=0," ",IF(ISBLANK('Первичные данные 2 кл.'!C22)=TRUE," ",IF('инд. оценки 2 кл.'!AH22&gt;3,1,0)))</f>
        <v xml:space="preserve"> </v>
      </c>
      <c r="M20" s="83" t="str">
        <f>IF(A20=0," ",IF(ISBLANK('Первичные данные 2 кл.'!C22)=TRUE," ",IF('инд. оценки 2 кл.'!AK22&gt;3,1,0)))</f>
        <v xml:space="preserve"> </v>
      </c>
      <c r="N20" s="131" t="str">
        <f>IF(A20=0," ",IF(ISBLANK('Первичные данные 2 кл.'!C22)=TRUE," ",IF('инд. оценки 2 кл.'!AN22&gt;3,1,0)))</f>
        <v xml:space="preserve"> </v>
      </c>
      <c r="O20" s="77" t="str">
        <f>IF(A20=0," ",IF(ISBLANK('Первичные данные 2 кл.'!C22)=TRUE," ",IF(COUNTIF(B20:D20,1)&gt;COUNTIF(B20:D20,0),1,0)))</f>
        <v xml:space="preserve"> </v>
      </c>
      <c r="P20" s="9" t="str">
        <f>IF(A20=0," ",IF(ISBLANK('Первичные данные 2 кл.'!C22)=TRUE," ",IF(COUNTIF(E20:K20,1)&gt;COUNTIF(E20:K20,0),1,0)))</f>
        <v xml:space="preserve"> </v>
      </c>
      <c r="Q20" s="9" t="str">
        <f>IF(A20=0," ",IF(ISBLANK('Первичные данные 2 кл.'!C22)=TRUE," ",IF(COUNTIF(L20:N20,1)&gt;COUNTIF(L20:N20,0),1,0)))</f>
        <v xml:space="preserve"> </v>
      </c>
      <c r="R20" s="76" t="str">
        <f>IF(A20=0," ",IF(ISBLANK('Первичные данные 2 кл.'!C22)=TRUE," ",IF(COUNTIF(B20:N20,1)&gt;COUNTIF(B20:N20,0),1,0)))</f>
        <v xml:space="preserve"> </v>
      </c>
    </row>
    <row r="21" spans="1:18" ht="11.25" customHeight="1" x14ac:dyDescent="0.25">
      <c r="A21" s="79">
        <f>'инд. оценки 2 кл.'!A23</f>
        <v>0</v>
      </c>
      <c r="B21" s="82" t="str">
        <f>IF(A21=0," ",IF(ISBLANK('Первичные данные 2 кл.'!C23)=TRUE," ",IF('инд. оценки 2 кл.'!D23&gt;3,1,0)))</f>
        <v xml:space="preserve"> </v>
      </c>
      <c r="C21" s="83" t="str">
        <f>IF(A21=0," ",IF(ISBLANK('Первичные данные 2 кл.'!C23)=TRUE," ",IF('инд. оценки 2 кл.'!G23&gt;3,1,0)))</f>
        <v xml:space="preserve"> </v>
      </c>
      <c r="D21" s="84" t="str">
        <f>IF(A21=0," ",IF(ISBLANK('Первичные данные 2 кл.'!C23)=TRUE," ",IF('инд. оценки 2 кл.'!J23&gt;3,1,0)))</f>
        <v xml:space="preserve"> </v>
      </c>
      <c r="E21" s="82" t="str">
        <f>IF(A21=0," ",IF(ISBLANK('Первичные данные 2 кл.'!C23)=TRUE," ",IF('инд. оценки 2 кл.'!M23&gt;3,1,0)))</f>
        <v xml:space="preserve"> </v>
      </c>
      <c r="F21" s="85" t="str">
        <f>IF(A21=0," ",IF(ISBLANK('Первичные данные 2 кл.'!C23)=TRUE," ",IF('инд. оценки 2 кл.'!P23&gt;3,1,0)))</f>
        <v xml:space="preserve"> </v>
      </c>
      <c r="G21" s="83" t="str">
        <f>IF(A21=0," ",IF(ISBLANK('Первичные данные 2 кл.'!C23)=TRUE," ",IF('инд. оценки 2 кл.'!S23&gt;3,1,0)))</f>
        <v xml:space="preserve"> </v>
      </c>
      <c r="H21" s="83" t="str">
        <f>IF(A21=0," ",IF(ISBLANK('Первичные данные 2 кл.'!C23)=TRUE," ",IF('инд. оценки 2 кл.'!V23&gt;3,1,0)))</f>
        <v xml:space="preserve"> </v>
      </c>
      <c r="I21" s="83" t="str">
        <f>IF(A21=0," ",IF(ISBLANK('Первичные данные 2 кл.'!C23)=TRUE," ",IF('инд. оценки 2 кл.'!Y23&gt;3,1,0)))</f>
        <v xml:space="preserve"> </v>
      </c>
      <c r="J21" s="85" t="str">
        <f>IF(A21=0," ",IF(ISBLANK('Первичные данные 2 кл.'!C23)=TRUE," ",IF('инд. оценки 2 кл.'!AB23&gt;3,1,0)))</f>
        <v xml:space="preserve"> </v>
      </c>
      <c r="K21" s="84" t="str">
        <f>IF(A21=0," ",IF(ISBLANK('Первичные данные 2 кл.'!C23)=TRUE," ",IF('инд. оценки 2 кл.'!AE23&gt;3,1,0)))</f>
        <v xml:space="preserve"> </v>
      </c>
      <c r="L21" s="82" t="str">
        <f>IF(A21=0," ",IF(ISBLANK('Первичные данные 2 кл.'!C23)=TRUE," ",IF('инд. оценки 2 кл.'!AH23&gt;3,1,0)))</f>
        <v xml:space="preserve"> </v>
      </c>
      <c r="M21" s="83" t="str">
        <f>IF(A21=0," ",IF(ISBLANK('Первичные данные 2 кл.'!C23)=TRUE," ",IF('инд. оценки 2 кл.'!AK23&gt;3,1,0)))</f>
        <v xml:space="preserve"> </v>
      </c>
      <c r="N21" s="131" t="str">
        <f>IF(A21=0," ",IF(ISBLANK('Первичные данные 2 кл.'!C23)=TRUE," ",IF('инд. оценки 2 кл.'!AN23&gt;3,1,0)))</f>
        <v xml:space="preserve"> </v>
      </c>
      <c r="O21" s="77" t="str">
        <f>IF(A21=0," ",IF(ISBLANK('Первичные данные 2 кл.'!C23)=TRUE," ",IF(COUNTIF(B21:D21,1)&gt;COUNTIF(B21:D21,0),1,0)))</f>
        <v xml:space="preserve"> </v>
      </c>
      <c r="P21" s="9" t="str">
        <f>IF(A21=0," ",IF(ISBLANK('Первичные данные 2 кл.'!C23)=TRUE," ",IF(COUNTIF(E21:K21,1)&gt;COUNTIF(E21:K21,0),1,0)))</f>
        <v xml:space="preserve"> </v>
      </c>
      <c r="Q21" s="9" t="str">
        <f>IF(A21=0," ",IF(ISBLANK('Первичные данные 2 кл.'!C23)=TRUE," ",IF(COUNTIF(L21:N21,1)&gt;COUNTIF(L21:N21,0),1,0)))</f>
        <v xml:space="preserve"> </v>
      </c>
      <c r="R21" s="76" t="str">
        <f>IF(A21=0," ",IF(ISBLANK('Первичные данные 2 кл.'!C23)=TRUE," ",IF(COUNTIF(B21:N21,1)&gt;COUNTIF(B21:N21,0),1,0)))</f>
        <v xml:space="preserve"> </v>
      </c>
    </row>
    <row r="22" spans="1:18" ht="11.25" customHeight="1" x14ac:dyDescent="0.25">
      <c r="A22" s="79">
        <f>'инд. оценки 2 кл.'!A24</f>
        <v>0</v>
      </c>
      <c r="B22" s="82" t="str">
        <f>IF(A22=0," ",IF(ISBLANK('Первичные данные 2 кл.'!C24)=TRUE," ",IF('инд. оценки 2 кл.'!D24&gt;3,1,0)))</f>
        <v xml:space="preserve"> </v>
      </c>
      <c r="C22" s="83" t="str">
        <f>IF(A22=0," ",IF(ISBLANK('Первичные данные 2 кл.'!C24)=TRUE," ",IF('инд. оценки 2 кл.'!G24&gt;3,1,0)))</f>
        <v xml:space="preserve"> </v>
      </c>
      <c r="D22" s="84" t="str">
        <f>IF(A22=0," ",IF(ISBLANK('Первичные данные 2 кл.'!C24)=TRUE," ",IF('инд. оценки 2 кл.'!J24&gt;3,1,0)))</f>
        <v xml:space="preserve"> </v>
      </c>
      <c r="E22" s="82" t="str">
        <f>IF(A22=0," ",IF(ISBLANK('Первичные данные 2 кл.'!C24)=TRUE," ",IF('инд. оценки 2 кл.'!M24&gt;3,1,0)))</f>
        <v xml:space="preserve"> </v>
      </c>
      <c r="F22" s="85" t="str">
        <f>IF(A22=0," ",IF(ISBLANK('Первичные данные 2 кл.'!C24)=TRUE," ",IF('инд. оценки 2 кл.'!P24&gt;3,1,0)))</f>
        <v xml:space="preserve"> </v>
      </c>
      <c r="G22" s="83" t="str">
        <f>IF(A22=0," ",IF(ISBLANK('Первичные данные 2 кл.'!C24)=TRUE," ",IF('инд. оценки 2 кл.'!S24&gt;3,1,0)))</f>
        <v xml:space="preserve"> </v>
      </c>
      <c r="H22" s="83" t="str">
        <f>IF(A22=0," ",IF(ISBLANK('Первичные данные 2 кл.'!C24)=TRUE," ",IF('инд. оценки 2 кл.'!V24&gt;3,1,0)))</f>
        <v xml:space="preserve"> </v>
      </c>
      <c r="I22" s="83" t="str">
        <f>IF(A22=0," ",IF(ISBLANK('Первичные данные 2 кл.'!C24)=TRUE," ",IF('инд. оценки 2 кл.'!Y24&gt;3,1,0)))</f>
        <v xml:space="preserve"> </v>
      </c>
      <c r="J22" s="85" t="str">
        <f>IF(A22=0," ",IF(ISBLANK('Первичные данные 2 кл.'!C24)=TRUE," ",IF('инд. оценки 2 кл.'!AB24&gt;3,1,0)))</f>
        <v xml:space="preserve"> </v>
      </c>
      <c r="K22" s="84" t="str">
        <f>IF(A22=0," ",IF(ISBLANK('Первичные данные 2 кл.'!C24)=TRUE," ",IF('инд. оценки 2 кл.'!AE24&gt;3,1,0)))</f>
        <v xml:space="preserve"> </v>
      </c>
      <c r="L22" s="82" t="str">
        <f>IF(A22=0," ",IF(ISBLANK('Первичные данные 2 кл.'!C24)=TRUE," ",IF('инд. оценки 2 кл.'!AH24&gt;3,1,0)))</f>
        <v xml:space="preserve"> </v>
      </c>
      <c r="M22" s="83" t="str">
        <f>IF(A22=0," ",IF(ISBLANK('Первичные данные 2 кл.'!C24)=TRUE," ",IF('инд. оценки 2 кл.'!AK24&gt;3,1,0)))</f>
        <v xml:space="preserve"> </v>
      </c>
      <c r="N22" s="131" t="str">
        <f>IF(A22=0," ",IF(ISBLANK('Первичные данные 2 кл.'!C24)=TRUE," ",IF('инд. оценки 2 кл.'!AN24&gt;3,1,0)))</f>
        <v xml:space="preserve"> </v>
      </c>
      <c r="O22" s="77" t="str">
        <f>IF(A22=0," ",IF(ISBLANK('Первичные данные 2 кл.'!C24)=TRUE," ",IF(COUNTIF(B22:D22,1)&gt;COUNTIF(B22:D22,0),1,0)))</f>
        <v xml:space="preserve"> </v>
      </c>
      <c r="P22" s="9" t="str">
        <f>IF(A22=0," ",IF(ISBLANK('Первичные данные 2 кл.'!C24)=TRUE," ",IF(COUNTIF(E22:K22,1)&gt;COUNTIF(E22:K22,0),1,0)))</f>
        <v xml:space="preserve"> </v>
      </c>
      <c r="Q22" s="9" t="str">
        <f>IF(A22=0," ",IF(ISBLANK('Первичные данные 2 кл.'!C24)=TRUE," ",IF(COUNTIF(L22:N22,1)&gt;COUNTIF(L22:N22,0),1,0)))</f>
        <v xml:space="preserve"> </v>
      </c>
      <c r="R22" s="76" t="str">
        <f>IF(A22=0," ",IF(ISBLANK('Первичные данные 2 кл.'!C24)=TRUE," ",IF(COUNTIF(B22:N22,1)&gt;COUNTIF(B22:N22,0),1,0)))</f>
        <v xml:space="preserve"> </v>
      </c>
    </row>
    <row r="23" spans="1:18" ht="11.25" customHeight="1" x14ac:dyDescent="0.25">
      <c r="A23" s="79">
        <f>'инд. оценки 2 кл.'!A25</f>
        <v>0</v>
      </c>
      <c r="B23" s="82" t="str">
        <f>IF(A23=0," ",IF(ISBLANK('Первичные данные 2 кл.'!C25)=TRUE," ",IF('инд. оценки 2 кл.'!D25&gt;3,1,0)))</f>
        <v xml:space="preserve"> </v>
      </c>
      <c r="C23" s="83" t="str">
        <f>IF(A23=0," ",IF(ISBLANK('Первичные данные 2 кл.'!C25)=TRUE," ",IF('инд. оценки 2 кл.'!G25&gt;3,1,0)))</f>
        <v xml:space="preserve"> </v>
      </c>
      <c r="D23" s="84" t="str">
        <f>IF(A23=0," ",IF(ISBLANK('Первичные данные 2 кл.'!C25)=TRUE," ",IF('инд. оценки 2 кл.'!J25&gt;3,1,0)))</f>
        <v xml:space="preserve"> </v>
      </c>
      <c r="E23" s="82" t="str">
        <f>IF(A23=0," ",IF(ISBLANK('Первичные данные 2 кл.'!C25)=TRUE," ",IF('инд. оценки 2 кл.'!M25&gt;3,1,0)))</f>
        <v xml:space="preserve"> </v>
      </c>
      <c r="F23" s="85" t="str">
        <f>IF(A23=0," ",IF(ISBLANK('Первичные данные 2 кл.'!C25)=TRUE," ",IF('инд. оценки 2 кл.'!P25&gt;3,1,0)))</f>
        <v xml:space="preserve"> </v>
      </c>
      <c r="G23" s="83" t="str">
        <f>IF(A23=0," ",IF(ISBLANK('Первичные данные 2 кл.'!C25)=TRUE," ",IF('инд. оценки 2 кл.'!S25&gt;3,1,0)))</f>
        <v xml:space="preserve"> </v>
      </c>
      <c r="H23" s="83" t="str">
        <f>IF(A23=0," ",IF(ISBLANK('Первичные данные 2 кл.'!C25)=TRUE," ",IF('инд. оценки 2 кл.'!V25&gt;3,1,0)))</f>
        <v xml:space="preserve"> </v>
      </c>
      <c r="I23" s="83" t="str">
        <f>IF(A23=0," ",IF(ISBLANK('Первичные данные 2 кл.'!C25)=TRUE," ",IF('инд. оценки 2 кл.'!Y25&gt;3,1,0)))</f>
        <v xml:space="preserve"> </v>
      </c>
      <c r="J23" s="85" t="str">
        <f>IF(A23=0," ",IF(ISBLANK('Первичные данные 2 кл.'!C25)=TRUE," ",IF('инд. оценки 2 кл.'!AB25&gt;3,1,0)))</f>
        <v xml:space="preserve"> </v>
      </c>
      <c r="K23" s="84" t="str">
        <f>IF(A23=0," ",IF(ISBLANK('Первичные данные 2 кл.'!C25)=TRUE," ",IF('инд. оценки 2 кл.'!AE25&gt;3,1,0)))</f>
        <v xml:space="preserve"> </v>
      </c>
      <c r="L23" s="82" t="str">
        <f>IF(A23=0," ",IF(ISBLANK('Первичные данные 2 кл.'!C25)=TRUE," ",IF('инд. оценки 2 кл.'!AH25&gt;3,1,0)))</f>
        <v xml:space="preserve"> </v>
      </c>
      <c r="M23" s="83" t="str">
        <f>IF(A23=0," ",IF(ISBLANK('Первичные данные 2 кл.'!C25)=TRUE," ",IF('инд. оценки 2 кл.'!AK25&gt;3,1,0)))</f>
        <v xml:space="preserve"> </v>
      </c>
      <c r="N23" s="131" t="str">
        <f>IF(A23=0," ",IF(ISBLANK('Первичные данные 2 кл.'!C25)=TRUE," ",IF('инд. оценки 2 кл.'!AN25&gt;3,1,0)))</f>
        <v xml:space="preserve"> </v>
      </c>
      <c r="O23" s="77" t="str">
        <f>IF(A23=0," ",IF(ISBLANK('Первичные данные 2 кл.'!C25)=TRUE," ",IF(COUNTIF(B23:D23,1)&gt;COUNTIF(B23:D23,0),1,0)))</f>
        <v xml:space="preserve"> </v>
      </c>
      <c r="P23" s="9" t="str">
        <f>IF(A23=0," ",IF(ISBLANK('Первичные данные 2 кл.'!C25)=TRUE," ",IF(COUNTIF(E23:K23,1)&gt;COUNTIF(E23:K23,0),1,0)))</f>
        <v xml:space="preserve"> </v>
      </c>
      <c r="Q23" s="9" t="str">
        <f>IF(A23=0," ",IF(ISBLANK('Первичные данные 2 кл.'!C25)=TRUE," ",IF(COUNTIF(L23:N23,1)&gt;COUNTIF(L23:N23,0),1,0)))</f>
        <v xml:space="preserve"> </v>
      </c>
      <c r="R23" s="76" t="str">
        <f>IF(A23=0," ",IF(ISBLANK('Первичные данные 2 кл.'!C25)=TRUE," ",IF(COUNTIF(B23:N23,1)&gt;COUNTIF(B23:N23,0),1,0)))</f>
        <v xml:space="preserve"> </v>
      </c>
    </row>
    <row r="24" spans="1:18" ht="11.25" customHeight="1" x14ac:dyDescent="0.25">
      <c r="A24" s="79">
        <f>'инд. оценки 2 кл.'!A26</f>
        <v>0</v>
      </c>
      <c r="B24" s="82" t="str">
        <f>IF(A24=0," ",IF(ISBLANK('Первичные данные 2 кл.'!C26)=TRUE," ",IF('инд. оценки 2 кл.'!D26&gt;3,1,0)))</f>
        <v xml:space="preserve"> </v>
      </c>
      <c r="C24" s="83" t="str">
        <f>IF(A24=0," ",IF(ISBLANK('Первичные данные 2 кл.'!C26)=TRUE," ",IF('инд. оценки 2 кл.'!G26&gt;3,1,0)))</f>
        <v xml:space="preserve"> </v>
      </c>
      <c r="D24" s="84" t="str">
        <f>IF(A24=0," ",IF(ISBLANK('Первичные данные 2 кл.'!C26)=TRUE," ",IF('инд. оценки 2 кл.'!J26&gt;3,1,0)))</f>
        <v xml:space="preserve"> </v>
      </c>
      <c r="E24" s="82" t="str">
        <f>IF(A24=0," ",IF(ISBLANK('Первичные данные 2 кл.'!C26)=TRUE," ",IF('инд. оценки 2 кл.'!M26&gt;3,1,0)))</f>
        <v xml:space="preserve"> </v>
      </c>
      <c r="F24" s="85" t="str">
        <f>IF(A24=0," ",IF(ISBLANK('Первичные данные 2 кл.'!C26)=TRUE," ",IF('инд. оценки 2 кл.'!P26&gt;3,1,0)))</f>
        <v xml:space="preserve"> </v>
      </c>
      <c r="G24" s="83" t="str">
        <f>IF(A24=0," ",IF(ISBLANK('Первичные данные 2 кл.'!C26)=TRUE," ",IF('инд. оценки 2 кл.'!S26&gt;3,1,0)))</f>
        <v xml:space="preserve"> </v>
      </c>
      <c r="H24" s="83" t="str">
        <f>IF(A24=0," ",IF(ISBLANK('Первичные данные 2 кл.'!C26)=TRUE," ",IF('инд. оценки 2 кл.'!V26&gt;3,1,0)))</f>
        <v xml:space="preserve"> </v>
      </c>
      <c r="I24" s="83" t="str">
        <f>IF(A24=0," ",IF(ISBLANK('Первичные данные 2 кл.'!C26)=TRUE," ",IF('инд. оценки 2 кл.'!Y26&gt;3,1,0)))</f>
        <v xml:space="preserve"> </v>
      </c>
      <c r="J24" s="85" t="str">
        <f>IF(A24=0," ",IF(ISBLANK('Первичные данные 2 кл.'!C26)=TRUE," ",IF('инд. оценки 2 кл.'!AB26&gt;3,1,0)))</f>
        <v xml:space="preserve"> </v>
      </c>
      <c r="K24" s="84" t="str">
        <f>IF(A24=0," ",IF(ISBLANK('Первичные данные 2 кл.'!C26)=TRUE," ",IF('инд. оценки 2 кл.'!AE26&gt;3,1,0)))</f>
        <v xml:space="preserve"> </v>
      </c>
      <c r="L24" s="82" t="str">
        <f>IF(A24=0," ",IF(ISBLANK('Первичные данные 2 кл.'!C26)=TRUE," ",IF('инд. оценки 2 кл.'!AH26&gt;3,1,0)))</f>
        <v xml:space="preserve"> </v>
      </c>
      <c r="M24" s="83" t="str">
        <f>IF(A24=0," ",IF(ISBLANK('Первичные данные 2 кл.'!C26)=TRUE," ",IF('инд. оценки 2 кл.'!AK26&gt;3,1,0)))</f>
        <v xml:space="preserve"> </v>
      </c>
      <c r="N24" s="131" t="str">
        <f>IF(A24=0," ",IF(ISBLANK('Первичные данные 2 кл.'!C26)=TRUE," ",IF('инд. оценки 2 кл.'!AN26&gt;3,1,0)))</f>
        <v xml:space="preserve"> </v>
      </c>
      <c r="O24" s="77" t="str">
        <f>IF(A24=0," ",IF(ISBLANK('Первичные данные 2 кл.'!C26)=TRUE," ",IF(COUNTIF(B24:D24,1)&gt;COUNTIF(B24:D24,0),1,0)))</f>
        <v xml:space="preserve"> </v>
      </c>
      <c r="P24" s="9" t="str">
        <f>IF(A24=0," ",IF(ISBLANK('Первичные данные 2 кл.'!C26)=TRUE," ",IF(COUNTIF(E24:K24,1)&gt;COUNTIF(E24:K24,0),1,0)))</f>
        <v xml:space="preserve"> </v>
      </c>
      <c r="Q24" s="9" t="str">
        <f>IF(A24=0," ",IF(ISBLANK('Первичные данные 2 кл.'!C26)=TRUE," ",IF(COUNTIF(L24:N24,1)&gt;COUNTIF(L24:N24,0),1,0)))</f>
        <v xml:space="preserve"> </v>
      </c>
      <c r="R24" s="76" t="str">
        <f>IF(A24=0," ",IF(ISBLANK('Первичные данные 2 кл.'!C26)=TRUE," ",IF(COUNTIF(B24:N24,1)&gt;COUNTIF(B24:N24,0),1,0)))</f>
        <v xml:space="preserve"> </v>
      </c>
    </row>
    <row r="25" spans="1:18" ht="11.25" customHeight="1" x14ac:dyDescent="0.25">
      <c r="A25" s="79">
        <f>'инд. оценки 2 кл.'!A27</f>
        <v>0</v>
      </c>
      <c r="B25" s="82" t="str">
        <f>IF(A25=0," ",IF(ISBLANK('Первичные данные 2 кл.'!C27)=TRUE," ",IF('инд. оценки 2 кл.'!D27&gt;3,1,0)))</f>
        <v xml:space="preserve"> </v>
      </c>
      <c r="C25" s="83" t="str">
        <f>IF(A25=0," ",IF(ISBLANK('Первичные данные 2 кл.'!C27)=TRUE," ",IF('инд. оценки 2 кл.'!G27&gt;3,1,0)))</f>
        <v xml:space="preserve"> </v>
      </c>
      <c r="D25" s="84" t="str">
        <f>IF(A25=0," ",IF(ISBLANK('Первичные данные 2 кл.'!C27)=TRUE," ",IF('инд. оценки 2 кл.'!J27&gt;3,1,0)))</f>
        <v xml:space="preserve"> </v>
      </c>
      <c r="E25" s="82" t="str">
        <f>IF(A25=0," ",IF(ISBLANK('Первичные данные 2 кл.'!C27)=TRUE," ",IF('инд. оценки 2 кл.'!M27&gt;3,1,0)))</f>
        <v xml:space="preserve"> </v>
      </c>
      <c r="F25" s="85" t="str">
        <f>IF(A25=0," ",IF(ISBLANK('Первичные данные 2 кл.'!C27)=TRUE," ",IF('инд. оценки 2 кл.'!P27&gt;3,1,0)))</f>
        <v xml:space="preserve"> </v>
      </c>
      <c r="G25" s="83" t="str">
        <f>IF(A25=0," ",IF(ISBLANK('Первичные данные 2 кл.'!C27)=TRUE," ",IF('инд. оценки 2 кл.'!S27&gt;3,1,0)))</f>
        <v xml:space="preserve"> </v>
      </c>
      <c r="H25" s="83" t="str">
        <f>IF(A25=0," ",IF(ISBLANK('Первичные данные 2 кл.'!C27)=TRUE," ",IF('инд. оценки 2 кл.'!V27&gt;3,1,0)))</f>
        <v xml:space="preserve"> </v>
      </c>
      <c r="I25" s="83" t="str">
        <f>IF(A25=0," ",IF(ISBLANK('Первичные данные 2 кл.'!C27)=TRUE," ",IF('инд. оценки 2 кл.'!Y27&gt;3,1,0)))</f>
        <v xml:space="preserve"> </v>
      </c>
      <c r="J25" s="85" t="str">
        <f>IF(A25=0," ",IF(ISBLANK('Первичные данные 2 кл.'!C27)=TRUE," ",IF('инд. оценки 2 кл.'!AB27&gt;3,1,0)))</f>
        <v xml:space="preserve"> </v>
      </c>
      <c r="K25" s="84" t="str">
        <f>IF(A25=0," ",IF(ISBLANK('Первичные данные 2 кл.'!C27)=TRUE," ",IF('инд. оценки 2 кл.'!AE27&gt;3,1,0)))</f>
        <v xml:space="preserve"> </v>
      </c>
      <c r="L25" s="82" t="str">
        <f>IF(A25=0," ",IF(ISBLANK('Первичные данные 2 кл.'!C27)=TRUE," ",IF('инд. оценки 2 кл.'!AH27&gt;3,1,0)))</f>
        <v xml:space="preserve"> </v>
      </c>
      <c r="M25" s="83" t="str">
        <f>IF(A25=0," ",IF(ISBLANK('Первичные данные 2 кл.'!C27)=TRUE," ",IF('инд. оценки 2 кл.'!AK27&gt;3,1,0)))</f>
        <v xml:space="preserve"> </v>
      </c>
      <c r="N25" s="131" t="str">
        <f>IF(A25=0," ",IF(ISBLANK('Первичные данные 2 кл.'!C27)=TRUE," ",IF('инд. оценки 2 кл.'!AN27&gt;3,1,0)))</f>
        <v xml:space="preserve"> </v>
      </c>
      <c r="O25" s="77" t="str">
        <f>IF(A25=0," ",IF(ISBLANK('Первичные данные 2 кл.'!C27)=TRUE," ",IF(COUNTIF(B25:D25,1)&gt;COUNTIF(B25:D25,0),1,0)))</f>
        <v xml:space="preserve"> </v>
      </c>
      <c r="P25" s="9" t="str">
        <f>IF(A25=0," ",IF(ISBLANK('Первичные данные 2 кл.'!C27)=TRUE," ",IF(COUNTIF(E25:K25,1)&gt;COUNTIF(E25:K25,0),1,0)))</f>
        <v xml:space="preserve"> </v>
      </c>
      <c r="Q25" s="9" t="str">
        <f>IF(A25=0," ",IF(ISBLANK('Первичные данные 2 кл.'!C27)=TRUE," ",IF(COUNTIF(L25:N25,1)&gt;COUNTIF(L25:N25,0),1,0)))</f>
        <v xml:space="preserve"> </v>
      </c>
      <c r="R25" s="76" t="str">
        <f>IF(A25=0," ",IF(ISBLANK('Первичные данные 2 кл.'!C27)=TRUE," ",IF(COUNTIF(B25:N25,1)&gt;COUNTIF(B25:N25,0),1,0)))</f>
        <v xml:space="preserve"> </v>
      </c>
    </row>
    <row r="26" spans="1:18" ht="11.25" customHeight="1" x14ac:dyDescent="0.25">
      <c r="A26" s="79">
        <f>'инд. оценки 2 кл.'!A28</f>
        <v>0</v>
      </c>
      <c r="B26" s="82" t="str">
        <f>IF(A26=0," ",IF(ISBLANK('Первичные данные 2 кл.'!C28)=TRUE," ",IF('инд. оценки 2 кл.'!D28&gt;3,1,0)))</f>
        <v xml:space="preserve"> </v>
      </c>
      <c r="C26" s="83" t="str">
        <f>IF(A26=0," ",IF(ISBLANK('Первичные данные 2 кл.'!C28)=TRUE," ",IF('инд. оценки 2 кл.'!G28&gt;3,1,0)))</f>
        <v xml:space="preserve"> </v>
      </c>
      <c r="D26" s="84" t="str">
        <f>IF(A26=0," ",IF(ISBLANK('Первичные данные 2 кл.'!C28)=TRUE," ",IF('инд. оценки 2 кл.'!J28&gt;3,1,0)))</f>
        <v xml:space="preserve"> </v>
      </c>
      <c r="E26" s="82" t="str">
        <f>IF(A26=0," ",IF(ISBLANK('Первичные данные 2 кл.'!C28)=TRUE," ",IF('инд. оценки 2 кл.'!M28&gt;3,1,0)))</f>
        <v xml:space="preserve"> </v>
      </c>
      <c r="F26" s="85" t="str">
        <f>IF(A26=0," ",IF(ISBLANK('Первичные данные 2 кл.'!C28)=TRUE," ",IF('инд. оценки 2 кл.'!P28&gt;3,1,0)))</f>
        <v xml:space="preserve"> </v>
      </c>
      <c r="G26" s="83" t="str">
        <f>IF(A26=0," ",IF(ISBLANK('Первичные данные 2 кл.'!C28)=TRUE," ",IF('инд. оценки 2 кл.'!S28&gt;3,1,0)))</f>
        <v xml:space="preserve"> </v>
      </c>
      <c r="H26" s="83" t="str">
        <f>IF(A26=0," ",IF(ISBLANK('Первичные данные 2 кл.'!C28)=TRUE," ",IF('инд. оценки 2 кл.'!V28&gt;3,1,0)))</f>
        <v xml:space="preserve"> </v>
      </c>
      <c r="I26" s="83" t="str">
        <f>IF(A26=0," ",IF(ISBLANK('Первичные данные 2 кл.'!C28)=TRUE," ",IF('инд. оценки 2 кл.'!Y28&gt;3,1,0)))</f>
        <v xml:space="preserve"> </v>
      </c>
      <c r="J26" s="85" t="str">
        <f>IF(A26=0," ",IF(ISBLANK('Первичные данные 2 кл.'!C28)=TRUE," ",IF('инд. оценки 2 кл.'!AB28&gt;3,1,0)))</f>
        <v xml:space="preserve"> </v>
      </c>
      <c r="K26" s="84" t="str">
        <f>IF(A26=0," ",IF(ISBLANK('Первичные данные 2 кл.'!C28)=TRUE," ",IF('инд. оценки 2 кл.'!AE28&gt;3,1,0)))</f>
        <v xml:space="preserve"> </v>
      </c>
      <c r="L26" s="82" t="str">
        <f>IF(A26=0," ",IF(ISBLANK('Первичные данные 2 кл.'!C28)=TRUE," ",IF('инд. оценки 2 кл.'!AH28&gt;3,1,0)))</f>
        <v xml:space="preserve"> </v>
      </c>
      <c r="M26" s="83" t="str">
        <f>IF(A26=0," ",IF(ISBLANK('Первичные данные 2 кл.'!C28)=TRUE," ",IF('инд. оценки 2 кл.'!AK28&gt;3,1,0)))</f>
        <v xml:space="preserve"> </v>
      </c>
      <c r="N26" s="131" t="str">
        <f>IF(A26=0," ",IF(ISBLANK('Первичные данные 2 кл.'!C28)=TRUE," ",IF('инд. оценки 2 кл.'!AN28&gt;3,1,0)))</f>
        <v xml:space="preserve"> </v>
      </c>
      <c r="O26" s="77" t="str">
        <f>IF(A26=0," ",IF(ISBLANK('Первичные данные 2 кл.'!C28)=TRUE," ",IF(COUNTIF(B26:D26,1)&gt;COUNTIF(B26:D26,0),1,0)))</f>
        <v xml:space="preserve"> </v>
      </c>
      <c r="P26" s="9" t="str">
        <f>IF(A26=0," ",IF(ISBLANK('Первичные данные 2 кл.'!C28)=TRUE," ",IF(COUNTIF(E26:K26,1)&gt;COUNTIF(E26:K26,0),1,0)))</f>
        <v xml:space="preserve"> </v>
      </c>
      <c r="Q26" s="9" t="str">
        <f>IF(A26=0," ",IF(ISBLANK('Первичные данные 2 кл.'!C28)=TRUE," ",IF(COUNTIF(L26:N26,1)&gt;COUNTIF(L26:N26,0),1,0)))</f>
        <v xml:space="preserve"> </v>
      </c>
      <c r="R26" s="76" t="str">
        <f>IF(A26=0," ",IF(ISBLANK('Первичные данные 2 кл.'!C28)=TRUE," ",IF(COUNTIF(B26:N26,1)&gt;COUNTIF(B26:N26,0),1,0)))</f>
        <v xml:space="preserve"> </v>
      </c>
    </row>
    <row r="27" spans="1:18" ht="11.25" customHeight="1" x14ac:dyDescent="0.25">
      <c r="A27" s="79">
        <f>'инд. оценки 2 кл.'!A29</f>
        <v>0</v>
      </c>
      <c r="B27" s="82" t="str">
        <f>IF(A27=0," ",IF(ISBLANK('Первичные данные 2 кл.'!C29)=TRUE," ",IF('инд. оценки 2 кл.'!D29&gt;3,1,0)))</f>
        <v xml:space="preserve"> </v>
      </c>
      <c r="C27" s="83" t="str">
        <f>IF(A27=0," ",IF(ISBLANK('Первичные данные 2 кл.'!C29)=TRUE," ",IF('инд. оценки 2 кл.'!G29&gt;3,1,0)))</f>
        <v xml:space="preserve"> </v>
      </c>
      <c r="D27" s="84" t="str">
        <f>IF(A27=0," ",IF(ISBLANK('Первичные данные 2 кл.'!C29)=TRUE," ",IF('инд. оценки 2 кл.'!J29&gt;3,1,0)))</f>
        <v xml:space="preserve"> </v>
      </c>
      <c r="E27" s="82" t="str">
        <f>IF(A27=0," ",IF(ISBLANK('Первичные данные 2 кл.'!C29)=TRUE," ",IF('инд. оценки 2 кл.'!M29&gt;3,1,0)))</f>
        <v xml:space="preserve"> </v>
      </c>
      <c r="F27" s="85" t="str">
        <f>IF(A27=0," ",IF(ISBLANK('Первичные данные 2 кл.'!C29)=TRUE," ",IF('инд. оценки 2 кл.'!P29&gt;3,1,0)))</f>
        <v xml:space="preserve"> </v>
      </c>
      <c r="G27" s="83" t="str">
        <f>IF(A27=0," ",IF(ISBLANK('Первичные данные 2 кл.'!C29)=TRUE," ",IF('инд. оценки 2 кл.'!S29&gt;3,1,0)))</f>
        <v xml:space="preserve"> </v>
      </c>
      <c r="H27" s="83" t="str">
        <f>IF(A27=0," ",IF(ISBLANK('Первичные данные 2 кл.'!C29)=TRUE," ",IF('инд. оценки 2 кл.'!V29&gt;3,1,0)))</f>
        <v xml:space="preserve"> </v>
      </c>
      <c r="I27" s="83" t="str">
        <f>IF(A27=0," ",IF(ISBLANK('Первичные данные 2 кл.'!C29)=TRUE," ",IF('инд. оценки 2 кл.'!Y29&gt;3,1,0)))</f>
        <v xml:space="preserve"> </v>
      </c>
      <c r="J27" s="85" t="str">
        <f>IF(A27=0," ",IF(ISBLANK('Первичные данные 2 кл.'!C29)=TRUE," ",IF('инд. оценки 2 кл.'!AB29&gt;3,1,0)))</f>
        <v xml:space="preserve"> </v>
      </c>
      <c r="K27" s="84" t="str">
        <f>IF(A27=0," ",IF(ISBLANK('Первичные данные 2 кл.'!C29)=TRUE," ",IF('инд. оценки 2 кл.'!AE29&gt;3,1,0)))</f>
        <v xml:space="preserve"> </v>
      </c>
      <c r="L27" s="82" t="str">
        <f>IF(A27=0," ",IF(ISBLANK('Первичные данные 2 кл.'!C29)=TRUE," ",IF('инд. оценки 2 кл.'!AH29&gt;3,1,0)))</f>
        <v xml:space="preserve"> </v>
      </c>
      <c r="M27" s="83" t="str">
        <f>IF(A27=0," ",IF(ISBLANK('Первичные данные 2 кл.'!C29)=TRUE," ",IF('инд. оценки 2 кл.'!AK29&gt;3,1,0)))</f>
        <v xml:space="preserve"> </v>
      </c>
      <c r="N27" s="131" t="str">
        <f>IF(A27=0," ",IF(ISBLANK('Первичные данные 2 кл.'!C29)=TRUE," ",IF('инд. оценки 2 кл.'!AN29&gt;3,1,0)))</f>
        <v xml:space="preserve"> </v>
      </c>
      <c r="O27" s="77" t="str">
        <f>IF(A27=0," ",IF(ISBLANK('Первичные данные 2 кл.'!C29)=TRUE," ",IF(COUNTIF(B27:D27,1)&gt;COUNTIF(B27:D27,0),1,0)))</f>
        <v xml:space="preserve"> </v>
      </c>
      <c r="P27" s="9" t="str">
        <f>IF(A27=0," ",IF(ISBLANK('Первичные данные 2 кл.'!C29)=TRUE," ",IF(COUNTIF(E27:K27,1)&gt;COUNTIF(E27:K27,0),1,0)))</f>
        <v xml:space="preserve"> </v>
      </c>
      <c r="Q27" s="9" t="str">
        <f>IF(A27=0," ",IF(ISBLANK('Первичные данные 2 кл.'!C29)=TRUE," ",IF(COUNTIF(L27:N27,1)&gt;COUNTIF(L27:N27,0),1,0)))</f>
        <v xml:space="preserve"> </v>
      </c>
      <c r="R27" s="76" t="str">
        <f>IF(A27=0," ",IF(ISBLANK('Первичные данные 2 кл.'!C29)=TRUE," ",IF(COUNTIF(B27:N27,1)&gt;COUNTIF(B27:N27,0),1,0)))</f>
        <v xml:space="preserve"> </v>
      </c>
    </row>
    <row r="28" spans="1:18" ht="11.25" customHeight="1" x14ac:dyDescent="0.25">
      <c r="A28" s="79">
        <f>'инд. оценки 2 кл.'!A30</f>
        <v>0</v>
      </c>
      <c r="B28" s="82" t="str">
        <f>IF(A28=0," ",IF(ISBLANK('Первичные данные 2 кл.'!C30)=TRUE," ",IF('инд. оценки 2 кл.'!D30&gt;3,1,0)))</f>
        <v xml:space="preserve"> </v>
      </c>
      <c r="C28" s="83" t="str">
        <f>IF(A28=0," ",IF(ISBLANK('Первичные данные 2 кл.'!C30)=TRUE," ",IF('инд. оценки 2 кл.'!G30&gt;3,1,0)))</f>
        <v xml:space="preserve"> </v>
      </c>
      <c r="D28" s="84" t="str">
        <f>IF(A28=0," ",IF(ISBLANK('Первичные данные 2 кл.'!C30)=TRUE," ",IF('инд. оценки 2 кл.'!J30&gt;3,1,0)))</f>
        <v xml:space="preserve"> </v>
      </c>
      <c r="E28" s="82" t="str">
        <f>IF(A28=0," ",IF(ISBLANK('Первичные данные 2 кл.'!C30)=TRUE," ",IF('инд. оценки 2 кл.'!M30&gt;3,1,0)))</f>
        <v xml:space="preserve"> </v>
      </c>
      <c r="F28" s="85" t="str">
        <f>IF(A28=0," ",IF(ISBLANK('Первичные данные 2 кл.'!C30)=TRUE," ",IF('инд. оценки 2 кл.'!P30&gt;3,1,0)))</f>
        <v xml:space="preserve"> </v>
      </c>
      <c r="G28" s="83" t="str">
        <f>IF(A28=0," ",IF(ISBLANK('Первичные данные 2 кл.'!C30)=TRUE," ",IF('инд. оценки 2 кл.'!S30&gt;3,1,0)))</f>
        <v xml:space="preserve"> </v>
      </c>
      <c r="H28" s="83" t="str">
        <f>IF(A28=0," ",IF(ISBLANK('Первичные данные 2 кл.'!C30)=TRUE," ",IF('инд. оценки 2 кл.'!V30&gt;3,1,0)))</f>
        <v xml:space="preserve"> </v>
      </c>
      <c r="I28" s="83" t="str">
        <f>IF(A28=0," ",IF(ISBLANK('Первичные данные 2 кл.'!C30)=TRUE," ",IF('инд. оценки 2 кл.'!Y30&gt;3,1,0)))</f>
        <v xml:space="preserve"> </v>
      </c>
      <c r="J28" s="85" t="str">
        <f>IF(A28=0," ",IF(ISBLANK('Первичные данные 2 кл.'!C30)=TRUE," ",IF('инд. оценки 2 кл.'!AB30&gt;3,1,0)))</f>
        <v xml:space="preserve"> </v>
      </c>
      <c r="K28" s="84" t="str">
        <f>IF(A28=0," ",IF(ISBLANK('Первичные данные 2 кл.'!C30)=TRUE," ",IF('инд. оценки 2 кл.'!AE30&gt;3,1,0)))</f>
        <v xml:space="preserve"> </v>
      </c>
      <c r="L28" s="82" t="str">
        <f>IF(A28=0," ",IF(ISBLANK('Первичные данные 2 кл.'!C30)=TRUE," ",IF('инд. оценки 2 кл.'!AH30&gt;3,1,0)))</f>
        <v xml:space="preserve"> </v>
      </c>
      <c r="M28" s="83" t="str">
        <f>IF(A28=0," ",IF(ISBLANK('Первичные данные 2 кл.'!C30)=TRUE," ",IF('инд. оценки 2 кл.'!AK30&gt;3,1,0)))</f>
        <v xml:space="preserve"> </v>
      </c>
      <c r="N28" s="131" t="str">
        <f>IF(A28=0," ",IF(ISBLANK('Первичные данные 2 кл.'!C30)=TRUE," ",IF('инд. оценки 2 кл.'!AN30&gt;3,1,0)))</f>
        <v xml:space="preserve"> </v>
      </c>
      <c r="O28" s="77" t="str">
        <f>IF(A28=0," ",IF(ISBLANK('Первичные данные 2 кл.'!C30)=TRUE," ",IF(COUNTIF(B28:D28,1)&gt;COUNTIF(B28:D28,0),1,0)))</f>
        <v xml:space="preserve"> </v>
      </c>
      <c r="P28" s="9" t="str">
        <f>IF(A28=0," ",IF(ISBLANK('Первичные данные 2 кл.'!C30)=TRUE," ",IF(COUNTIF(E28:K28,1)&gt;COUNTIF(E28:K28,0),1,0)))</f>
        <v xml:space="preserve"> </v>
      </c>
      <c r="Q28" s="9" t="str">
        <f>IF(A28=0," ",IF(ISBLANK('Первичные данные 2 кл.'!C30)=TRUE," ",IF(COUNTIF(L28:N28,1)&gt;COUNTIF(L28:N28,0),1,0)))</f>
        <v xml:space="preserve"> </v>
      </c>
      <c r="R28" s="76" t="str">
        <f>IF(A28=0," ",IF(ISBLANK('Первичные данные 2 кл.'!C30)=TRUE," ",IF(COUNTIF(B28:N28,1)&gt;COUNTIF(B28:N28,0),1,0)))</f>
        <v xml:space="preserve"> </v>
      </c>
    </row>
    <row r="29" spans="1:18" ht="11.25" customHeight="1" x14ac:dyDescent="0.25">
      <c r="A29" s="80">
        <f>'инд. оценки 2 кл.'!A31</f>
        <v>0</v>
      </c>
      <c r="B29" s="82" t="str">
        <f>IF(A29=0," ",IF(ISBLANK('Первичные данные 2 кл.'!C31)=TRUE," ",IF('инд. оценки 2 кл.'!D31&gt;3,1,0)))</f>
        <v xml:space="preserve"> </v>
      </c>
      <c r="C29" s="83" t="str">
        <f>IF(A29=0," ",IF(ISBLANK('Первичные данные 2 кл.'!C31)=TRUE," ",IF('инд. оценки 2 кл.'!G31&gt;3,1,0)))</f>
        <v xml:space="preserve"> </v>
      </c>
      <c r="D29" s="84" t="str">
        <f>IF(A29=0," ",IF(ISBLANK('Первичные данные 2 кл.'!C31)=TRUE," ",IF('инд. оценки 2 кл.'!J31&gt;3,1,0)))</f>
        <v xml:space="preserve"> </v>
      </c>
      <c r="E29" s="82" t="str">
        <f>IF(A29=0," ",IF(ISBLANK('Первичные данные 2 кл.'!C31)=TRUE," ",IF('инд. оценки 2 кл.'!M31&gt;3,1,0)))</f>
        <v xml:space="preserve"> </v>
      </c>
      <c r="F29" s="85" t="str">
        <f>IF(A29=0," ",IF(ISBLANK('Первичные данные 2 кл.'!C31)=TRUE," ",IF('инд. оценки 2 кл.'!P31&gt;3,1,0)))</f>
        <v xml:space="preserve"> </v>
      </c>
      <c r="G29" s="83" t="str">
        <f>IF(A29=0," ",IF(ISBLANK('Первичные данные 2 кл.'!C31)=TRUE," ",IF('инд. оценки 2 кл.'!S31&gt;3,1,0)))</f>
        <v xml:space="preserve"> </v>
      </c>
      <c r="H29" s="83" t="str">
        <f>IF(A29=0," ",IF(ISBLANK('Первичные данные 2 кл.'!C31)=TRUE," ",IF('инд. оценки 2 кл.'!V31&gt;3,1,0)))</f>
        <v xml:space="preserve"> </v>
      </c>
      <c r="I29" s="83" t="str">
        <f>IF(A29=0," ",IF(ISBLANK('Первичные данные 2 кл.'!C31)=TRUE," ",IF('инд. оценки 2 кл.'!Y31&gt;3,1,0)))</f>
        <v xml:space="preserve"> </v>
      </c>
      <c r="J29" s="85" t="str">
        <f>IF(A29=0," ",IF(ISBLANK('Первичные данные 2 кл.'!C31)=TRUE," ",IF('инд. оценки 2 кл.'!AB31&gt;3,1,0)))</f>
        <v xml:space="preserve"> </v>
      </c>
      <c r="K29" s="84" t="str">
        <f>IF(A29=0," ",IF(ISBLANK('Первичные данные 2 кл.'!C31)=TRUE," ",IF('инд. оценки 2 кл.'!AE31&gt;3,1,0)))</f>
        <v xml:space="preserve"> </v>
      </c>
      <c r="L29" s="82" t="str">
        <f>IF(A29=0," ",IF(ISBLANK('Первичные данные 2 кл.'!C31)=TRUE," ",IF('инд. оценки 2 кл.'!AH31&gt;3,1,0)))</f>
        <v xml:space="preserve"> </v>
      </c>
      <c r="M29" s="83" t="str">
        <f>IF(A29=0," ",IF(ISBLANK('Первичные данные 2 кл.'!C31)=TRUE," ",IF('инд. оценки 2 кл.'!AK31&gt;3,1,0)))</f>
        <v xml:space="preserve"> </v>
      </c>
      <c r="N29" s="131" t="str">
        <f>IF(A29=0," ",IF(ISBLANK('Первичные данные 2 кл.'!C31)=TRUE," ",IF('инд. оценки 2 кл.'!AN31&gt;3,1,0)))</f>
        <v xml:space="preserve"> </v>
      </c>
      <c r="O29" s="77" t="str">
        <f>IF(A29=0," ",IF(ISBLANK('Первичные данные 2 кл.'!C31)=TRUE," ",IF(COUNTIF(B29:D29,1)&gt;COUNTIF(B29:D29,0),1,0)))</f>
        <v xml:space="preserve"> </v>
      </c>
      <c r="P29" s="9" t="str">
        <f>IF(A29=0," ",IF(ISBLANK('Первичные данные 2 кл.'!C31)=TRUE," ",IF(COUNTIF(E29:K29,1)&gt;COUNTIF(E29:K29,0),1,0)))</f>
        <v xml:space="preserve"> </v>
      </c>
      <c r="Q29" s="9" t="str">
        <f>IF(A29=0," ",IF(ISBLANK('Первичные данные 2 кл.'!C31)=TRUE," ",IF(COUNTIF(L29:N29,1)&gt;COUNTIF(L29:N29,0),1,0)))</f>
        <v xml:space="preserve"> </v>
      </c>
      <c r="R29" s="76" t="str">
        <f>IF(A29=0," ",IF(ISBLANK('Первичные данные 2 кл.'!C31)=TRUE," ",IF(COUNTIF(B29:N29,1)&gt;COUNTIF(B29:N29,0),1,0)))</f>
        <v xml:space="preserve"> </v>
      </c>
    </row>
    <row r="30" spans="1:18" ht="11.25" customHeight="1" x14ac:dyDescent="0.25">
      <c r="A30" s="80">
        <f>'инд. оценки 2 кл.'!A32</f>
        <v>0</v>
      </c>
      <c r="B30" s="82" t="str">
        <f>IF(A30=0," ",IF(ISBLANK('Первичные данные 2 кл.'!C32)=TRUE," ",IF('инд. оценки 2 кл.'!D32&gt;3,1,0)))</f>
        <v xml:space="preserve"> </v>
      </c>
      <c r="C30" s="83" t="str">
        <f>IF(A30=0," ",IF(ISBLANK('Первичные данные 2 кл.'!C32)=TRUE," ",IF('инд. оценки 2 кл.'!G32&gt;3,1,0)))</f>
        <v xml:space="preserve"> </v>
      </c>
      <c r="D30" s="84" t="str">
        <f>IF(A30=0," ",IF(ISBLANK('Первичные данные 2 кл.'!C32)=TRUE," ",IF('инд. оценки 2 кл.'!J32&gt;3,1,0)))</f>
        <v xml:space="preserve"> </v>
      </c>
      <c r="E30" s="82" t="str">
        <f>IF(A30=0," ",IF(ISBLANK('Первичные данные 2 кл.'!C32)=TRUE," ",IF('инд. оценки 2 кл.'!M32&gt;3,1,0)))</f>
        <v xml:space="preserve"> </v>
      </c>
      <c r="F30" s="85" t="str">
        <f>IF(A30=0," ",IF(ISBLANK('Первичные данные 2 кл.'!C32)=TRUE," ",IF('инд. оценки 2 кл.'!P32&gt;3,1,0)))</f>
        <v xml:space="preserve"> </v>
      </c>
      <c r="G30" s="83" t="str">
        <f>IF(A30=0," ",IF(ISBLANK('Первичные данные 2 кл.'!C32)=TRUE," ",IF('инд. оценки 2 кл.'!S32&gt;3,1,0)))</f>
        <v xml:space="preserve"> </v>
      </c>
      <c r="H30" s="83" t="str">
        <f>IF(A30=0," ",IF(ISBLANK('Первичные данные 2 кл.'!C32)=TRUE," ",IF('инд. оценки 2 кл.'!V32&gt;3,1,0)))</f>
        <v xml:space="preserve"> </v>
      </c>
      <c r="I30" s="83" t="str">
        <f>IF(A30=0," ",IF(ISBLANK('Первичные данные 2 кл.'!C32)=TRUE," ",IF('инд. оценки 2 кл.'!Y32&gt;3,1,0)))</f>
        <v xml:space="preserve"> </v>
      </c>
      <c r="J30" s="85" t="str">
        <f>IF(A30=0," ",IF(ISBLANK('Первичные данные 2 кл.'!C32)=TRUE," ",IF('инд. оценки 2 кл.'!AB32&gt;3,1,0)))</f>
        <v xml:space="preserve"> </v>
      </c>
      <c r="K30" s="84" t="str">
        <f>IF(A30=0," ",IF(ISBLANK('Первичные данные 2 кл.'!C32)=TRUE," ",IF('инд. оценки 2 кл.'!AE32&gt;3,1,0)))</f>
        <v xml:space="preserve"> </v>
      </c>
      <c r="L30" s="82" t="str">
        <f>IF(A30=0," ",IF(ISBLANK('Первичные данные 2 кл.'!C32)=TRUE," ",IF('инд. оценки 2 кл.'!AH32&gt;3,1,0)))</f>
        <v xml:space="preserve"> </v>
      </c>
      <c r="M30" s="83" t="str">
        <f>IF(A30=0," ",IF(ISBLANK('Первичные данные 2 кл.'!C32)=TRUE," ",IF('инд. оценки 2 кл.'!AK32&gt;3,1,0)))</f>
        <v xml:space="preserve"> </v>
      </c>
      <c r="N30" s="131" t="str">
        <f>IF(A30=0," ",IF(ISBLANK('Первичные данные 2 кл.'!C32)=TRUE," ",IF('инд. оценки 2 кл.'!AN32&gt;3,1,0)))</f>
        <v xml:space="preserve"> </v>
      </c>
      <c r="O30" s="77" t="str">
        <f>IF(A30=0," ",IF(ISBLANK('Первичные данные 2 кл.'!C32)=TRUE," ",IF(COUNTIF(B30:D30,1)&gt;COUNTIF(B30:D30,0),1,0)))</f>
        <v xml:space="preserve"> </v>
      </c>
      <c r="P30" s="9" t="str">
        <f>IF(A30=0," ",IF(ISBLANK('Первичные данные 2 кл.'!C32)=TRUE," ",IF(COUNTIF(E30:K30,1)&gt;COUNTIF(E30:K30,0),1,0)))</f>
        <v xml:space="preserve"> </v>
      </c>
      <c r="Q30" s="9" t="str">
        <f>IF(A30=0," ",IF(ISBLANK('Первичные данные 2 кл.'!C32)=TRUE," ",IF(COUNTIF(L30:N30,1)&gt;COUNTIF(L30:N30,0),1,0)))</f>
        <v xml:space="preserve"> </v>
      </c>
      <c r="R30" s="76" t="str">
        <f>IF(A30=0," ",IF(ISBLANK('Первичные данные 2 кл.'!C32)=TRUE," ",IF(COUNTIF(B30:N30,1)&gt;COUNTIF(B30:N30,0),1,0)))</f>
        <v xml:space="preserve"> </v>
      </c>
    </row>
    <row r="31" spans="1:18" ht="11.25" customHeight="1" x14ac:dyDescent="0.25">
      <c r="A31" s="80">
        <f>'инд. оценки 2 кл.'!A33</f>
        <v>0</v>
      </c>
      <c r="B31" s="82" t="str">
        <f>IF(A31=0," ",IF(ISBLANK('Первичные данные 2 кл.'!C33)=TRUE," ",IF('инд. оценки 2 кл.'!D33&gt;3,1,0)))</f>
        <v xml:space="preserve"> </v>
      </c>
      <c r="C31" s="83" t="str">
        <f>IF(A31=0," ",IF(ISBLANK('Первичные данные 2 кл.'!C33)=TRUE," ",IF('инд. оценки 2 кл.'!G33&gt;3,1,0)))</f>
        <v xml:space="preserve"> </v>
      </c>
      <c r="D31" s="84" t="str">
        <f>IF(A31=0," ",IF(ISBLANK('Первичные данные 2 кл.'!C33)=TRUE," ",IF('инд. оценки 2 кл.'!J33&gt;3,1,0)))</f>
        <v xml:space="preserve"> </v>
      </c>
      <c r="E31" s="82" t="str">
        <f>IF(A31=0," ",IF(ISBLANK('Первичные данные 2 кл.'!C33)=TRUE," ",IF('инд. оценки 2 кл.'!M33&gt;3,1,0)))</f>
        <v xml:space="preserve"> </v>
      </c>
      <c r="F31" s="85" t="str">
        <f>IF(A31=0," ",IF(ISBLANK('Первичные данные 2 кл.'!C33)=TRUE," ",IF('инд. оценки 2 кл.'!P33&gt;3,1,0)))</f>
        <v xml:space="preserve"> </v>
      </c>
      <c r="G31" s="83" t="str">
        <f>IF(A31=0," ",IF(ISBLANK('Первичные данные 2 кл.'!C33)=TRUE," ",IF('инд. оценки 2 кл.'!S33&gt;3,1,0)))</f>
        <v xml:space="preserve"> </v>
      </c>
      <c r="H31" s="83" t="str">
        <f>IF(A31=0," ",IF(ISBLANK('Первичные данные 2 кл.'!C33)=TRUE," ",IF('инд. оценки 2 кл.'!V33&gt;3,1,0)))</f>
        <v xml:space="preserve"> </v>
      </c>
      <c r="I31" s="83" t="str">
        <f>IF(A31=0," ",IF(ISBLANK('Первичные данные 2 кл.'!C33)=TRUE," ",IF('инд. оценки 2 кл.'!Y33&gt;3,1,0)))</f>
        <v xml:space="preserve"> </v>
      </c>
      <c r="J31" s="85" t="str">
        <f>IF(A31=0," ",IF(ISBLANK('Первичные данные 2 кл.'!C33)=TRUE," ",IF('инд. оценки 2 кл.'!AB33&gt;3,1,0)))</f>
        <v xml:space="preserve"> </v>
      </c>
      <c r="K31" s="84" t="str">
        <f>IF(A31=0," ",IF(ISBLANK('Первичные данные 2 кл.'!C33)=TRUE," ",IF('инд. оценки 2 кл.'!AE33&gt;3,1,0)))</f>
        <v xml:space="preserve"> </v>
      </c>
      <c r="L31" s="82" t="str">
        <f>IF(A31=0," ",IF(ISBLANK('Первичные данные 2 кл.'!C33)=TRUE," ",IF('инд. оценки 2 кл.'!AH33&gt;3,1,0)))</f>
        <v xml:space="preserve"> </v>
      </c>
      <c r="M31" s="83" t="str">
        <f>IF(A31=0," ",IF(ISBLANK('Первичные данные 2 кл.'!C33)=TRUE," ",IF('инд. оценки 2 кл.'!AK33&gt;3,1,0)))</f>
        <v xml:space="preserve"> </v>
      </c>
      <c r="N31" s="131" t="str">
        <f>IF(A31=0," ",IF(ISBLANK('Первичные данные 2 кл.'!C33)=TRUE," ",IF('инд. оценки 2 кл.'!AN33&gt;3,1,0)))</f>
        <v xml:space="preserve"> </v>
      </c>
      <c r="O31" s="77" t="str">
        <f>IF(A31=0," ",IF(ISBLANK('Первичные данные 2 кл.'!C33)=TRUE," ",IF(COUNTIF(B31:D31,1)&gt;COUNTIF(B31:D31,0),1,0)))</f>
        <v xml:space="preserve"> </v>
      </c>
      <c r="P31" s="9" t="str">
        <f>IF(A31=0," ",IF(ISBLANK('Первичные данные 2 кл.'!C33)=TRUE," ",IF(COUNTIF(E31:K31,1)&gt;COUNTIF(E31:K31,0),1,0)))</f>
        <v xml:space="preserve"> </v>
      </c>
      <c r="Q31" s="9" t="str">
        <f>IF(A31=0," ",IF(ISBLANK('Первичные данные 2 кл.'!C33)=TRUE," ",IF(COUNTIF(L31:N31,1)&gt;COUNTIF(L31:N31,0),1,0)))</f>
        <v xml:space="preserve"> </v>
      </c>
      <c r="R31" s="76" t="str">
        <f>IF(A31=0," ",IF(ISBLANK('Первичные данные 2 кл.'!C33)=TRUE," ",IF(COUNTIF(B31:N31,1)&gt;COUNTIF(B31:N31,0),1,0)))</f>
        <v xml:space="preserve"> </v>
      </c>
    </row>
    <row r="32" spans="1:18" ht="11.25" customHeight="1" x14ac:dyDescent="0.25">
      <c r="A32" s="80">
        <f>'инд. оценки 2 кл.'!A34</f>
        <v>0</v>
      </c>
      <c r="B32" s="82" t="str">
        <f>IF(A32=0," ",IF(ISBLANK('Первичные данные 2 кл.'!C34)=TRUE," ",IF('инд. оценки 2 кл.'!D34&gt;3,1,0)))</f>
        <v xml:space="preserve"> </v>
      </c>
      <c r="C32" s="83" t="str">
        <f>IF(A32=0," ",IF(ISBLANK('Первичные данные 2 кл.'!C34)=TRUE," ",IF('инд. оценки 2 кл.'!G34&gt;3,1,0)))</f>
        <v xml:space="preserve"> </v>
      </c>
      <c r="D32" s="84" t="str">
        <f>IF(A32=0," ",IF(ISBLANK('Первичные данные 2 кл.'!C34)=TRUE," ",IF('инд. оценки 2 кл.'!J34&gt;3,1,0)))</f>
        <v xml:space="preserve"> </v>
      </c>
      <c r="E32" s="82" t="str">
        <f>IF(A32=0," ",IF(ISBLANK('Первичные данные 2 кл.'!C34)=TRUE," ",IF('инд. оценки 2 кл.'!M34&gt;3,1,0)))</f>
        <v xml:space="preserve"> </v>
      </c>
      <c r="F32" s="85" t="str">
        <f>IF(A32=0," ",IF(ISBLANK('Первичные данные 2 кл.'!C34)=TRUE," ",IF('инд. оценки 2 кл.'!P34&gt;3,1,0)))</f>
        <v xml:space="preserve"> </v>
      </c>
      <c r="G32" s="83" t="str">
        <f>IF(A32=0," ",IF(ISBLANK('Первичные данные 2 кл.'!C34)=TRUE," ",IF('инд. оценки 2 кл.'!S34&gt;3,1,0)))</f>
        <v xml:space="preserve"> </v>
      </c>
      <c r="H32" s="83" t="str">
        <f>IF(A32=0," ",IF(ISBLANK('Первичные данные 2 кл.'!C34)=TRUE," ",IF('инд. оценки 2 кл.'!V34&gt;3,1,0)))</f>
        <v xml:space="preserve"> </v>
      </c>
      <c r="I32" s="83" t="str">
        <f>IF(A32=0," ",IF(ISBLANK('Первичные данные 2 кл.'!C34)=TRUE," ",IF('инд. оценки 2 кл.'!Y34&gt;3,1,0)))</f>
        <v xml:space="preserve"> </v>
      </c>
      <c r="J32" s="85" t="str">
        <f>IF(A32=0," ",IF(ISBLANK('Первичные данные 2 кл.'!C34)=TRUE," ",IF('инд. оценки 2 кл.'!AB34&gt;3,1,0)))</f>
        <v xml:space="preserve"> </v>
      </c>
      <c r="K32" s="84" t="str">
        <f>IF(A32=0," ",IF(ISBLANK('Первичные данные 2 кл.'!C34)=TRUE," ",IF('инд. оценки 2 кл.'!AE34&gt;3,1,0)))</f>
        <v xml:space="preserve"> </v>
      </c>
      <c r="L32" s="82" t="str">
        <f>IF(A32=0," ",IF(ISBLANK('Первичные данные 2 кл.'!C34)=TRUE," ",IF('инд. оценки 2 кл.'!AH34&gt;3,1,0)))</f>
        <v xml:space="preserve"> </v>
      </c>
      <c r="M32" s="83" t="str">
        <f>IF(A32=0," ",IF(ISBLANK('Первичные данные 2 кл.'!C34)=TRUE," ",IF('инд. оценки 2 кл.'!AK34&gt;3,1,0)))</f>
        <v xml:space="preserve"> </v>
      </c>
      <c r="N32" s="131" t="str">
        <f>IF(A32=0," ",IF(ISBLANK('Первичные данные 2 кл.'!C34)=TRUE," ",IF('инд. оценки 2 кл.'!AN34&gt;3,1,0)))</f>
        <v xml:space="preserve"> </v>
      </c>
      <c r="O32" s="77" t="str">
        <f>IF(A32=0," ",IF(ISBLANK('Первичные данные 2 кл.'!C34)=TRUE," ",IF(COUNTIF(B32:D32,1)&gt;COUNTIF(B32:D32,0),1,0)))</f>
        <v xml:space="preserve"> </v>
      </c>
      <c r="P32" s="9" t="str">
        <f>IF(A32=0," ",IF(ISBLANK('Первичные данные 2 кл.'!C34)=TRUE," ",IF(COUNTIF(E32:K32,1)&gt;COUNTIF(E32:K32,0),1,0)))</f>
        <v xml:space="preserve"> </v>
      </c>
      <c r="Q32" s="9" t="str">
        <f>IF(A32=0," ",IF(ISBLANK('Первичные данные 2 кл.'!C34)=TRUE," ",IF(COUNTIF(L32:N32,1)&gt;COUNTIF(L32:N32,0),1,0)))</f>
        <v xml:space="preserve"> </v>
      </c>
      <c r="R32" s="76" t="str">
        <f>IF(A32=0," ",IF(ISBLANK('Первичные данные 2 кл.'!C34)=TRUE," ",IF(COUNTIF(B32:N32,1)&gt;COUNTIF(B32:N32,0),1,0)))</f>
        <v xml:space="preserve"> </v>
      </c>
    </row>
    <row r="33" spans="1:18" ht="11.25" customHeight="1" x14ac:dyDescent="0.25">
      <c r="A33" s="80">
        <f>'инд. оценки 2 кл.'!A35</f>
        <v>0</v>
      </c>
      <c r="B33" s="82" t="str">
        <f>IF(A33=0," ",IF(ISBLANK('Первичные данные 2 кл.'!C35)=TRUE," ",IF('инд. оценки 2 кл.'!D35&gt;3,1,0)))</f>
        <v xml:space="preserve"> </v>
      </c>
      <c r="C33" s="83" t="str">
        <f>IF(A33=0," ",IF(ISBLANK('Первичные данные 2 кл.'!C35)=TRUE," ",IF('инд. оценки 2 кл.'!G35&gt;3,1,0)))</f>
        <v xml:space="preserve"> </v>
      </c>
      <c r="D33" s="84" t="str">
        <f>IF(A33=0," ",IF(ISBLANK('Первичные данные 2 кл.'!C35)=TRUE," ",IF('инд. оценки 2 кл.'!J35&gt;3,1,0)))</f>
        <v xml:space="preserve"> </v>
      </c>
      <c r="E33" s="82" t="str">
        <f>IF(A33=0," ",IF(ISBLANK('Первичные данные 2 кл.'!C35)=TRUE," ",IF('инд. оценки 2 кл.'!M35&gt;3,1,0)))</f>
        <v xml:space="preserve"> </v>
      </c>
      <c r="F33" s="85" t="str">
        <f>IF(A33=0," ",IF(ISBLANK('Первичные данные 2 кл.'!C35)=TRUE," ",IF('инд. оценки 2 кл.'!P35&gt;3,1,0)))</f>
        <v xml:space="preserve"> </v>
      </c>
      <c r="G33" s="83" t="str">
        <f>IF(A33=0," ",IF(ISBLANK('Первичные данные 2 кл.'!C35)=TRUE," ",IF('инд. оценки 2 кл.'!S35&gt;3,1,0)))</f>
        <v xml:space="preserve"> </v>
      </c>
      <c r="H33" s="83" t="str">
        <f>IF(A33=0," ",IF(ISBLANK('Первичные данные 2 кл.'!C35)=TRUE," ",IF('инд. оценки 2 кл.'!V35&gt;3,1,0)))</f>
        <v xml:space="preserve"> </v>
      </c>
      <c r="I33" s="83" t="str">
        <f>IF(A33=0," ",IF(ISBLANK('Первичные данные 2 кл.'!C35)=TRUE," ",IF('инд. оценки 2 кл.'!Y35&gt;3,1,0)))</f>
        <v xml:space="preserve"> </v>
      </c>
      <c r="J33" s="85" t="str">
        <f>IF(A33=0," ",IF(ISBLANK('Первичные данные 2 кл.'!C35)=TRUE," ",IF('инд. оценки 2 кл.'!AB35&gt;3,1,0)))</f>
        <v xml:space="preserve"> </v>
      </c>
      <c r="K33" s="84" t="str">
        <f>IF(A33=0," ",IF(ISBLANK('Первичные данные 2 кл.'!C35)=TRUE," ",IF('инд. оценки 2 кл.'!AE35&gt;3,1,0)))</f>
        <v xml:space="preserve"> </v>
      </c>
      <c r="L33" s="82" t="str">
        <f>IF(A33=0," ",IF(ISBLANK('Первичные данные 2 кл.'!C35)=TRUE," ",IF('инд. оценки 2 кл.'!AH35&gt;3,1,0)))</f>
        <v xml:space="preserve"> </v>
      </c>
      <c r="M33" s="83" t="str">
        <f>IF(A33=0," ",IF(ISBLANK('Первичные данные 2 кл.'!C35)=TRUE," ",IF('инд. оценки 2 кл.'!AK35&gt;3,1,0)))</f>
        <v xml:space="preserve"> </v>
      </c>
      <c r="N33" s="131" t="str">
        <f>IF(A33=0," ",IF(ISBLANK('Первичные данные 2 кл.'!C35)=TRUE," ",IF('инд. оценки 2 кл.'!AN35&gt;3,1,0)))</f>
        <v xml:space="preserve"> </v>
      </c>
      <c r="O33" s="77" t="str">
        <f>IF(A33=0," ",IF(ISBLANK('Первичные данные 2 кл.'!C35)=TRUE," ",IF(COUNTIF(B33:D33,1)&gt;COUNTIF(B33:D33,0),1,0)))</f>
        <v xml:space="preserve"> </v>
      </c>
      <c r="P33" s="9" t="str">
        <f>IF(A33=0," ",IF(ISBLANK('Первичные данные 2 кл.'!C35)=TRUE," ",IF(COUNTIF(E33:K33,1)&gt;COUNTIF(E33:K33,0),1,0)))</f>
        <v xml:space="preserve"> </v>
      </c>
      <c r="Q33" s="9" t="str">
        <f>IF(A33=0," ",IF(ISBLANK('Первичные данные 2 кл.'!C35)=TRUE," ",IF(COUNTIF(L33:N33,1)&gt;COUNTIF(L33:N33,0),1,0)))</f>
        <v xml:space="preserve"> </v>
      </c>
      <c r="R33" s="76" t="str">
        <f>IF(A33=0," ",IF(ISBLANK('Первичные данные 2 кл.'!C35)=TRUE," ",IF(COUNTIF(B33:N33,1)&gt;COUNTIF(B33:N33,0),1,0)))</f>
        <v xml:space="preserve"> </v>
      </c>
    </row>
    <row r="34" spans="1:18" ht="11.25" customHeight="1" x14ac:dyDescent="0.25">
      <c r="A34" s="80">
        <f>'инд. оценки 2 кл.'!A36</f>
        <v>0</v>
      </c>
      <c r="B34" s="82" t="str">
        <f>IF(A34=0," ",IF(ISBLANK('Первичные данные 2 кл.'!C36)=TRUE," ",IF('инд. оценки 2 кл.'!D36&gt;3,1,0)))</f>
        <v xml:space="preserve"> </v>
      </c>
      <c r="C34" s="83" t="str">
        <f>IF(A34=0," ",IF(ISBLANK('Первичные данные 2 кл.'!C36)=TRUE," ",IF('инд. оценки 2 кл.'!G36&gt;3,1,0)))</f>
        <v xml:space="preserve"> </v>
      </c>
      <c r="D34" s="84" t="str">
        <f>IF(A34=0," ",IF(ISBLANK('Первичные данные 2 кл.'!C36)=TRUE," ",IF('инд. оценки 2 кл.'!J36&gt;3,1,0)))</f>
        <v xml:space="preserve"> </v>
      </c>
      <c r="E34" s="82" t="str">
        <f>IF(A34=0," ",IF(ISBLANK('Первичные данные 2 кл.'!C36)=TRUE," ",IF('инд. оценки 2 кл.'!M36&gt;3,1,0)))</f>
        <v xml:space="preserve"> </v>
      </c>
      <c r="F34" s="85" t="str">
        <f>IF(A34=0," ",IF(ISBLANK('Первичные данные 2 кл.'!C36)=TRUE," ",IF('инд. оценки 2 кл.'!P36&gt;3,1,0)))</f>
        <v xml:space="preserve"> </v>
      </c>
      <c r="G34" s="83" t="str">
        <f>IF(A34=0," ",IF(ISBLANK('Первичные данные 2 кл.'!C36)=TRUE," ",IF('инд. оценки 2 кл.'!S36&gt;3,1,0)))</f>
        <v xml:space="preserve"> </v>
      </c>
      <c r="H34" s="83" t="str">
        <f>IF(A34=0," ",IF(ISBLANK('Первичные данные 2 кл.'!C36)=TRUE," ",IF('инд. оценки 2 кл.'!V36&gt;3,1,0)))</f>
        <v xml:space="preserve"> </v>
      </c>
      <c r="I34" s="83" t="str">
        <f>IF(A34=0," ",IF(ISBLANK('Первичные данные 2 кл.'!C36)=TRUE," ",IF('инд. оценки 2 кл.'!Y36&gt;3,1,0)))</f>
        <v xml:space="preserve"> </v>
      </c>
      <c r="J34" s="85" t="str">
        <f>IF(A34=0," ",IF(ISBLANK('Первичные данные 2 кл.'!C36)=TRUE," ",IF('инд. оценки 2 кл.'!AB36&gt;3,1,0)))</f>
        <v xml:space="preserve"> </v>
      </c>
      <c r="K34" s="84" t="str">
        <f>IF(A34=0," ",IF(ISBLANK('Первичные данные 2 кл.'!C36)=TRUE," ",IF('инд. оценки 2 кл.'!AE36&gt;3,1,0)))</f>
        <v xml:space="preserve"> </v>
      </c>
      <c r="L34" s="82" t="str">
        <f>IF(A34=0," ",IF(ISBLANK('Первичные данные 2 кл.'!C36)=TRUE," ",IF('инд. оценки 2 кл.'!AH36&gt;3,1,0)))</f>
        <v xml:space="preserve"> </v>
      </c>
      <c r="M34" s="83" t="str">
        <f>IF(A34=0," ",IF(ISBLANK('Первичные данные 2 кл.'!C36)=TRUE," ",IF('инд. оценки 2 кл.'!AK36&gt;3,1,0)))</f>
        <v xml:space="preserve"> </v>
      </c>
      <c r="N34" s="131" t="str">
        <f>IF(A34=0," ",IF(ISBLANK('Первичные данные 2 кл.'!C36)=TRUE," ",IF('инд. оценки 2 кл.'!AN36&gt;3,1,0)))</f>
        <v xml:space="preserve"> </v>
      </c>
      <c r="O34" s="77" t="str">
        <f>IF(A34=0," ",IF(ISBLANK('Первичные данные 2 кл.'!C36)=TRUE," ",IF(COUNTIF(B34:D34,1)&gt;COUNTIF(B34:D34,0),1,0)))</f>
        <v xml:space="preserve"> </v>
      </c>
      <c r="P34" s="9" t="str">
        <f>IF(A34=0," ",IF(ISBLANK('Первичные данные 2 кл.'!C36)=TRUE," ",IF(COUNTIF(E34:K34,1)&gt;COUNTIF(E34:K34,0),1,0)))</f>
        <v xml:space="preserve"> </v>
      </c>
      <c r="Q34" s="9" t="str">
        <f>IF(A34=0," ",IF(ISBLANK('Первичные данные 2 кл.'!C36)=TRUE," ",IF(COUNTIF(L34:N34,1)&gt;COUNTIF(L34:N34,0),1,0)))</f>
        <v xml:space="preserve"> </v>
      </c>
      <c r="R34" s="76" t="str">
        <f>IF(A34=0," ",IF(ISBLANK('Первичные данные 2 кл.'!C36)=TRUE," ",IF(COUNTIF(B34:N34,1)&gt;COUNTIF(B34:N34,0),1,0)))</f>
        <v xml:space="preserve"> </v>
      </c>
    </row>
    <row r="35" spans="1:18" ht="11.25" customHeight="1" x14ac:dyDescent="0.25">
      <c r="A35" s="80">
        <f>'инд. оценки 2 кл.'!A37</f>
        <v>0</v>
      </c>
      <c r="B35" s="82" t="str">
        <f>IF(A35=0," ",IF(ISBLANK('Первичные данные 2 кл.'!C37)=TRUE," ",IF('инд. оценки 2 кл.'!D37&gt;3,1,0)))</f>
        <v xml:space="preserve"> </v>
      </c>
      <c r="C35" s="83" t="str">
        <f>IF(A35=0," ",IF(ISBLANK('Первичные данные 2 кл.'!C37)=TRUE," ",IF('инд. оценки 2 кл.'!G37&gt;3,1,0)))</f>
        <v xml:space="preserve"> </v>
      </c>
      <c r="D35" s="84" t="str">
        <f>IF(A35=0," ",IF(ISBLANK('Первичные данные 2 кл.'!C37)=TRUE," ",IF('инд. оценки 2 кл.'!J37&gt;3,1,0)))</f>
        <v xml:space="preserve"> </v>
      </c>
      <c r="E35" s="82" t="str">
        <f>IF(A35=0," ",IF(ISBLANK('Первичные данные 2 кл.'!C37)=TRUE," ",IF('инд. оценки 2 кл.'!M37&gt;3,1,0)))</f>
        <v xml:space="preserve"> </v>
      </c>
      <c r="F35" s="85" t="str">
        <f>IF(A35=0," ",IF(ISBLANK('Первичные данные 2 кл.'!C37)=TRUE," ",IF('инд. оценки 2 кл.'!P37&gt;3,1,0)))</f>
        <v xml:space="preserve"> </v>
      </c>
      <c r="G35" s="83" t="str">
        <f>IF(A35=0," ",IF(ISBLANK('Первичные данные 2 кл.'!C37)=TRUE," ",IF('инд. оценки 2 кл.'!S37&gt;3,1,0)))</f>
        <v xml:space="preserve"> </v>
      </c>
      <c r="H35" s="83" t="str">
        <f>IF(A35=0," ",IF(ISBLANK('Первичные данные 2 кл.'!C37)=TRUE," ",IF('инд. оценки 2 кл.'!V37&gt;3,1,0)))</f>
        <v xml:space="preserve"> </v>
      </c>
      <c r="I35" s="83" t="str">
        <f>IF(A35=0," ",IF(ISBLANK('Первичные данные 2 кл.'!C37)=TRUE," ",IF('инд. оценки 2 кл.'!Y37&gt;3,1,0)))</f>
        <v xml:space="preserve"> </v>
      </c>
      <c r="J35" s="85" t="str">
        <f>IF(A35=0," ",IF(ISBLANK('Первичные данные 2 кл.'!C37)=TRUE," ",IF('инд. оценки 2 кл.'!AB37&gt;3,1,0)))</f>
        <v xml:space="preserve"> </v>
      </c>
      <c r="K35" s="84" t="str">
        <f>IF(A35=0," ",IF(ISBLANK('Первичные данные 2 кл.'!C37)=TRUE," ",IF('инд. оценки 2 кл.'!AE37&gt;3,1,0)))</f>
        <v xml:space="preserve"> </v>
      </c>
      <c r="L35" s="82" t="str">
        <f>IF(A35=0," ",IF(ISBLANK('Первичные данные 2 кл.'!C37)=TRUE," ",IF('инд. оценки 2 кл.'!AH37&gt;3,1,0)))</f>
        <v xml:space="preserve"> </v>
      </c>
      <c r="M35" s="83" t="str">
        <f>IF(A35=0," ",IF(ISBLANK('Первичные данные 2 кл.'!C37)=TRUE," ",IF('инд. оценки 2 кл.'!AK37&gt;3,1,0)))</f>
        <v xml:space="preserve"> </v>
      </c>
      <c r="N35" s="131" t="str">
        <f>IF(A35=0," ",IF(ISBLANK('Первичные данные 2 кл.'!C37)=TRUE," ",IF('инд. оценки 2 кл.'!AN37&gt;3,1,0)))</f>
        <v xml:space="preserve"> </v>
      </c>
      <c r="O35" s="77" t="str">
        <f>IF(A35=0," ",IF(ISBLANK('Первичные данные 2 кл.'!C37)=TRUE," ",IF(COUNTIF(B35:D35,1)&gt;COUNTIF(B35:D35,0),1,0)))</f>
        <v xml:space="preserve"> </v>
      </c>
      <c r="P35" s="9" t="str">
        <f>IF(A35=0," ",IF(ISBLANK('Первичные данные 2 кл.'!C37)=TRUE," ",IF(COUNTIF(E35:K35,1)&gt;COUNTIF(E35:K35,0),1,0)))</f>
        <v xml:space="preserve"> </v>
      </c>
      <c r="Q35" s="9" t="str">
        <f>IF(A35=0," ",IF(ISBLANK('Первичные данные 2 кл.'!C37)=TRUE," ",IF(COUNTIF(L35:N35,1)&gt;COUNTIF(L35:N35,0),1,0)))</f>
        <v xml:space="preserve"> </v>
      </c>
      <c r="R35" s="76" t="str">
        <f>IF(A35=0," ",IF(ISBLANK('Первичные данные 2 кл.'!C37)=TRUE," ",IF(COUNTIF(B35:N35,1)&gt;COUNTIF(B35:N35,0),1,0)))</f>
        <v xml:space="preserve"> </v>
      </c>
    </row>
    <row r="36" spans="1:18" ht="11.25" customHeight="1" x14ac:dyDescent="0.25">
      <c r="A36" s="80">
        <f>'инд. оценки 2 кл.'!A38</f>
        <v>0</v>
      </c>
      <c r="B36" s="82" t="str">
        <f>IF(A36=0," ",IF(ISBLANK('Первичные данные 2 кл.'!C38)=TRUE," ",IF('инд. оценки 2 кл.'!D38&gt;3,1,0)))</f>
        <v xml:space="preserve"> </v>
      </c>
      <c r="C36" s="83" t="str">
        <f>IF(A36=0," ",IF(ISBLANK('Первичные данные 2 кл.'!C38)=TRUE," ",IF('инд. оценки 2 кл.'!G38&gt;3,1,0)))</f>
        <v xml:space="preserve"> </v>
      </c>
      <c r="D36" s="84" t="str">
        <f>IF(A36=0," ",IF(ISBLANK('Первичные данные 2 кл.'!C38)=TRUE," ",IF('инд. оценки 2 кл.'!J38&gt;3,1,0)))</f>
        <v xml:space="preserve"> </v>
      </c>
      <c r="E36" s="82" t="str">
        <f>IF(A36=0," ",IF(ISBLANK('Первичные данные 2 кл.'!C38)=TRUE," ",IF('инд. оценки 2 кл.'!M38&gt;3,1,0)))</f>
        <v xml:space="preserve"> </v>
      </c>
      <c r="F36" s="85" t="str">
        <f>IF(A36=0," ",IF(ISBLANK('Первичные данные 2 кл.'!C38)=TRUE," ",IF('инд. оценки 2 кл.'!P38&gt;3,1,0)))</f>
        <v xml:space="preserve"> </v>
      </c>
      <c r="G36" s="83" t="str">
        <f>IF(A36=0," ",IF(ISBLANK('Первичные данные 2 кл.'!C38)=TRUE," ",IF('инд. оценки 2 кл.'!S38&gt;3,1,0)))</f>
        <v xml:space="preserve"> </v>
      </c>
      <c r="H36" s="83" t="str">
        <f>IF(A36=0," ",IF(ISBLANK('Первичные данные 2 кл.'!C38)=TRUE," ",IF('инд. оценки 2 кл.'!V38&gt;3,1,0)))</f>
        <v xml:space="preserve"> </v>
      </c>
      <c r="I36" s="83" t="str">
        <f>IF(A36=0," ",IF(ISBLANK('Первичные данные 2 кл.'!C38)=TRUE," ",IF('инд. оценки 2 кл.'!Y38&gt;3,1,0)))</f>
        <v xml:space="preserve"> </v>
      </c>
      <c r="J36" s="85" t="str">
        <f>IF(A36=0," ",IF(ISBLANK('Первичные данные 2 кл.'!C38)=TRUE," ",IF('инд. оценки 2 кл.'!AB38&gt;3,1,0)))</f>
        <v xml:space="preserve"> </v>
      </c>
      <c r="K36" s="84" t="str">
        <f>IF(A36=0," ",IF(ISBLANK('Первичные данные 2 кл.'!C38)=TRUE," ",IF('инд. оценки 2 кл.'!AE38&gt;3,1,0)))</f>
        <v xml:space="preserve"> </v>
      </c>
      <c r="L36" s="82" t="str">
        <f>IF(A36=0," ",IF(ISBLANK('Первичные данные 2 кл.'!C38)=TRUE," ",IF('инд. оценки 2 кл.'!AH38&gt;3,1,0)))</f>
        <v xml:space="preserve"> </v>
      </c>
      <c r="M36" s="83" t="str">
        <f>IF(A36=0," ",IF(ISBLANK('Первичные данные 2 кл.'!C38)=TRUE," ",IF('инд. оценки 2 кл.'!AK38&gt;3,1,0)))</f>
        <v xml:space="preserve"> </v>
      </c>
      <c r="N36" s="131" t="str">
        <f>IF(A36=0," ",IF(ISBLANK('Первичные данные 2 кл.'!C38)=TRUE," ",IF('инд. оценки 2 кл.'!AN38&gt;3,1,0)))</f>
        <v xml:space="preserve"> </v>
      </c>
      <c r="O36" s="77" t="str">
        <f>IF(A36=0," ",IF(ISBLANK('Первичные данные 2 кл.'!C38)=TRUE," ",IF(COUNTIF(B36:D36,1)&gt;COUNTIF(B36:D36,0),1,0)))</f>
        <v xml:space="preserve"> </v>
      </c>
      <c r="P36" s="9" t="str">
        <f>IF(A36=0," ",IF(ISBLANK('Первичные данные 2 кл.'!C38)=TRUE," ",IF(COUNTIF(E36:K36,1)&gt;COUNTIF(E36:K36,0),1,0)))</f>
        <v xml:space="preserve"> </v>
      </c>
      <c r="Q36" s="9" t="str">
        <f>IF(A36=0," ",IF(ISBLANK('Первичные данные 2 кл.'!C38)=TRUE," ",IF(COUNTIF(L36:N36,1)&gt;COUNTIF(L36:N36,0),1,0)))</f>
        <v xml:space="preserve"> </v>
      </c>
      <c r="R36" s="76" t="str">
        <f>IF(A36=0," ",IF(ISBLANK('Первичные данные 2 кл.'!C38)=TRUE," ",IF(COUNTIF(B36:N36,1)&gt;COUNTIF(B36:N36,0),1,0)))</f>
        <v xml:space="preserve"> </v>
      </c>
    </row>
    <row r="37" spans="1:18" ht="11.25" customHeight="1" x14ac:dyDescent="0.25">
      <c r="A37" s="80">
        <f>'инд. оценки 2 кл.'!A39</f>
        <v>0</v>
      </c>
      <c r="B37" s="82" t="str">
        <f>IF(A37=0," ",IF(ISBLANK('Первичные данные 2 кл.'!C39)=TRUE," ",IF('инд. оценки 2 кл.'!D39&gt;3,1,0)))</f>
        <v xml:space="preserve"> </v>
      </c>
      <c r="C37" s="83" t="str">
        <f>IF(A37=0," ",IF(ISBLANK('Первичные данные 2 кл.'!C39)=TRUE," ",IF('инд. оценки 2 кл.'!G39&gt;3,1,0)))</f>
        <v xml:space="preserve"> </v>
      </c>
      <c r="D37" s="84" t="str">
        <f>IF(A37=0," ",IF(ISBLANK('Первичные данные 2 кл.'!C39)=TRUE," ",IF('инд. оценки 2 кл.'!J39&gt;3,1,0)))</f>
        <v xml:space="preserve"> </v>
      </c>
      <c r="E37" s="82" t="str">
        <f>IF(A37=0," ",IF(ISBLANK('Первичные данные 2 кл.'!C39)=TRUE," ",IF('инд. оценки 2 кл.'!M39&gt;3,1,0)))</f>
        <v xml:space="preserve"> </v>
      </c>
      <c r="F37" s="85" t="str">
        <f>IF(A37=0," ",IF(ISBLANK('Первичные данные 2 кл.'!C39)=TRUE," ",IF('инд. оценки 2 кл.'!P39&gt;3,1,0)))</f>
        <v xml:space="preserve"> </v>
      </c>
      <c r="G37" s="83" t="str">
        <f>IF(A37=0," ",IF(ISBLANK('Первичные данные 2 кл.'!C39)=TRUE," ",IF('инд. оценки 2 кл.'!S39&gt;3,1,0)))</f>
        <v xml:space="preserve"> </v>
      </c>
      <c r="H37" s="83" t="str">
        <f>IF(A37=0," ",IF(ISBLANK('Первичные данные 2 кл.'!C39)=TRUE," ",IF('инд. оценки 2 кл.'!V39&gt;3,1,0)))</f>
        <v xml:space="preserve"> </v>
      </c>
      <c r="I37" s="83" t="str">
        <f>IF(A37=0," ",IF(ISBLANK('Первичные данные 2 кл.'!C39)=TRUE," ",IF('инд. оценки 2 кл.'!Y39&gt;3,1,0)))</f>
        <v xml:space="preserve"> </v>
      </c>
      <c r="J37" s="85" t="str">
        <f>IF(A37=0," ",IF(ISBLANK('Первичные данные 2 кл.'!C39)=TRUE," ",IF('инд. оценки 2 кл.'!AB39&gt;3,1,0)))</f>
        <v xml:space="preserve"> </v>
      </c>
      <c r="K37" s="84" t="str">
        <f>IF(A37=0," ",IF(ISBLANK('Первичные данные 2 кл.'!C39)=TRUE," ",IF('инд. оценки 2 кл.'!AE39&gt;3,1,0)))</f>
        <v xml:space="preserve"> </v>
      </c>
      <c r="L37" s="82" t="str">
        <f>IF(A37=0," ",IF(ISBLANK('Первичные данные 2 кл.'!C39)=TRUE," ",IF('инд. оценки 2 кл.'!AH39&gt;3,1,0)))</f>
        <v xml:space="preserve"> </v>
      </c>
      <c r="M37" s="83" t="str">
        <f>IF(A37=0," ",IF(ISBLANK('Первичные данные 2 кл.'!C39)=TRUE," ",IF('инд. оценки 2 кл.'!AK39&gt;3,1,0)))</f>
        <v xml:space="preserve"> </v>
      </c>
      <c r="N37" s="131" t="str">
        <f>IF(A37=0," ",IF(ISBLANK('Первичные данные 2 кл.'!C39)=TRUE," ",IF('инд. оценки 2 кл.'!AN39&gt;3,1,0)))</f>
        <v xml:space="preserve"> </v>
      </c>
      <c r="O37" s="77" t="str">
        <f>IF(A37=0," ",IF(ISBLANK('Первичные данные 2 кл.'!C39)=TRUE," ",IF(COUNTIF(B37:D37,1)&gt;COUNTIF(B37:D37,0),1,0)))</f>
        <v xml:space="preserve"> </v>
      </c>
      <c r="P37" s="9" t="str">
        <f>IF(A37=0," ",IF(ISBLANK('Первичные данные 2 кл.'!C39)=TRUE," ",IF(COUNTIF(E37:K37,1)&gt;COUNTIF(E37:K37,0),1,0)))</f>
        <v xml:space="preserve"> </v>
      </c>
      <c r="Q37" s="9" t="str">
        <f>IF(A37=0," ",IF(ISBLANK('Первичные данные 2 кл.'!C39)=TRUE," ",IF(COUNTIF(L37:N37,1)&gt;COUNTIF(L37:N37,0),1,0)))</f>
        <v xml:space="preserve"> </v>
      </c>
      <c r="R37" s="76" t="str">
        <f>IF(A37=0," ",IF(ISBLANK('Первичные данные 2 кл.'!C39)=TRUE," ",IF(COUNTIF(B37:N37,1)&gt;COUNTIF(B37:N37,0),1,0)))</f>
        <v xml:space="preserve"> </v>
      </c>
    </row>
    <row r="38" spans="1:18" ht="11.25" customHeight="1" x14ac:dyDescent="0.25">
      <c r="A38" s="80">
        <f>'инд. оценки 2 кл.'!A40</f>
        <v>0</v>
      </c>
      <c r="B38" s="82" t="str">
        <f>IF(A38=0," ",IF(ISBLANK('Первичные данные 2 кл.'!C40)=TRUE," ",IF('инд. оценки 2 кл.'!D40&gt;3,1,0)))</f>
        <v xml:space="preserve"> </v>
      </c>
      <c r="C38" s="83" t="str">
        <f>IF(A38=0," ",IF(ISBLANK('Первичные данные 2 кл.'!C40)=TRUE," ",IF('инд. оценки 2 кл.'!G40&gt;3,1,0)))</f>
        <v xml:space="preserve"> </v>
      </c>
      <c r="D38" s="84" t="str">
        <f>IF(A38=0," ",IF(ISBLANK('Первичные данные 2 кл.'!C40)=TRUE," ",IF('инд. оценки 2 кл.'!J40&gt;3,1,0)))</f>
        <v xml:space="preserve"> </v>
      </c>
      <c r="E38" s="82" t="str">
        <f>IF(A38=0," ",IF(ISBLANK('Первичные данные 2 кл.'!C40)=TRUE," ",IF('инд. оценки 2 кл.'!M40&gt;3,1,0)))</f>
        <v xml:space="preserve"> </v>
      </c>
      <c r="F38" s="85" t="str">
        <f>IF(A38=0," ",IF(ISBLANK('Первичные данные 2 кл.'!C40)=TRUE," ",IF('инд. оценки 2 кл.'!P40&gt;3,1,0)))</f>
        <v xml:space="preserve"> </v>
      </c>
      <c r="G38" s="83" t="str">
        <f>IF(A38=0," ",IF(ISBLANK('Первичные данные 2 кл.'!C40)=TRUE," ",IF('инд. оценки 2 кл.'!S40&gt;3,1,0)))</f>
        <v xml:space="preserve"> </v>
      </c>
      <c r="H38" s="83" t="str">
        <f>IF(A38=0," ",IF(ISBLANK('Первичные данные 2 кл.'!C40)=TRUE," ",IF('инд. оценки 2 кл.'!V40&gt;3,1,0)))</f>
        <v xml:space="preserve"> </v>
      </c>
      <c r="I38" s="83" t="str">
        <f>IF(A38=0," ",IF(ISBLANK('Первичные данные 2 кл.'!C40)=TRUE," ",IF('инд. оценки 2 кл.'!Y40&gt;3,1,0)))</f>
        <v xml:space="preserve"> </v>
      </c>
      <c r="J38" s="85" t="str">
        <f>IF(A38=0," ",IF(ISBLANK('Первичные данные 2 кл.'!C40)=TRUE," ",IF('инд. оценки 2 кл.'!AB40&gt;3,1,0)))</f>
        <v xml:space="preserve"> </v>
      </c>
      <c r="K38" s="84" t="str">
        <f>IF(A38=0," ",IF(ISBLANK('Первичные данные 2 кл.'!C40)=TRUE," ",IF('инд. оценки 2 кл.'!AE40&gt;3,1,0)))</f>
        <v xml:space="preserve"> </v>
      </c>
      <c r="L38" s="82" t="str">
        <f>IF(A38=0," ",IF(ISBLANK('Первичные данные 2 кл.'!C40)=TRUE," ",IF('инд. оценки 2 кл.'!AH40&gt;3,1,0)))</f>
        <v xml:space="preserve"> </v>
      </c>
      <c r="M38" s="83" t="str">
        <f>IF(A38=0," ",IF(ISBLANK('Первичные данные 2 кл.'!C40)=TRUE," ",IF('инд. оценки 2 кл.'!AK40&gt;3,1,0)))</f>
        <v xml:space="preserve"> </v>
      </c>
      <c r="N38" s="131" t="str">
        <f>IF(A38=0," ",IF(ISBLANK('Первичные данные 2 кл.'!C40)=TRUE," ",IF('инд. оценки 2 кл.'!AN40&gt;3,1,0)))</f>
        <v xml:space="preserve"> </v>
      </c>
      <c r="O38" s="77" t="str">
        <f>IF(A38=0," ",IF(ISBLANK('Первичные данные 2 кл.'!C40)=TRUE," ",IF(COUNTIF(B38:D38,1)&gt;COUNTIF(B38:D38,0),1,0)))</f>
        <v xml:space="preserve"> </v>
      </c>
      <c r="P38" s="9" t="str">
        <f>IF(A38=0," ",IF(ISBLANK('Первичные данные 2 кл.'!C40)=TRUE," ",IF(COUNTIF(E38:K38,1)&gt;COUNTIF(E38:K38,0),1,0)))</f>
        <v xml:space="preserve"> </v>
      </c>
      <c r="Q38" s="9" t="str">
        <f>IF(A38=0," ",IF(ISBLANK('Первичные данные 2 кл.'!C40)=TRUE," ",IF(COUNTIF(L38:N38,1)&gt;COUNTIF(L38:N38,0),1,0)))</f>
        <v xml:space="preserve"> </v>
      </c>
      <c r="R38" s="76" t="str">
        <f>IF(A38=0," ",IF(ISBLANK('Первичные данные 2 кл.'!C40)=TRUE," ",IF(COUNTIF(B38:N38,1)&gt;COUNTIF(B38:N38,0),1,0)))</f>
        <v xml:space="preserve"> </v>
      </c>
    </row>
    <row r="39" spans="1:18" ht="11.25" customHeight="1" x14ac:dyDescent="0.25">
      <c r="A39" s="344" t="s">
        <v>59</v>
      </c>
      <c r="B39" s="344"/>
      <c r="C39" s="344"/>
      <c r="D39" s="344"/>
      <c r="E39" s="344"/>
      <c r="F39" s="344"/>
      <c r="G39" s="344"/>
      <c r="H39" s="344"/>
      <c r="I39" s="344"/>
    </row>
    <row r="40" spans="1:18" ht="11.25" customHeight="1" x14ac:dyDescent="0.25">
      <c r="A40" s="77">
        <v>0</v>
      </c>
      <c r="B40" s="11" t="s">
        <v>28</v>
      </c>
    </row>
    <row r="41" spans="1:18" ht="11.25" customHeight="1" x14ac:dyDescent="0.25">
      <c r="A41" s="77">
        <v>1</v>
      </c>
      <c r="B41" s="11" t="s">
        <v>29</v>
      </c>
    </row>
  </sheetData>
  <sheetProtection password="CF36" sheet="1" formatCells="0" formatColumns="0" formatRows="0"/>
  <mergeCells count="6">
    <mergeCell ref="A1:R1"/>
    <mergeCell ref="A39:I39"/>
    <mergeCell ref="B2:D2"/>
    <mergeCell ref="E2:K2"/>
    <mergeCell ref="L2:N2"/>
    <mergeCell ref="O2:R2"/>
  </mergeCells>
  <phoneticPr fontId="3" type="noConversion"/>
  <conditionalFormatting sqref="A40:A41 B4:R38">
    <cfRule type="cellIs" dxfId="337" priority="1" stopIfTrue="1" operator="equal">
      <formula>1</formula>
    </cfRule>
    <cfRule type="cellIs" dxfId="336" priority="2" stopIfTrue="1" operator="equal">
      <formula>0</formula>
    </cfRule>
  </conditionalFormatting>
  <conditionalFormatting sqref="A4:A38">
    <cfRule type="cellIs" dxfId="335" priority="5" stopIfTrue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  <ignoredErrors>
    <ignoredError sqref="A4:A2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2060"/>
  </sheetPr>
  <dimension ref="A1:P27"/>
  <sheetViews>
    <sheetView topLeftCell="A43" workbookViewId="0">
      <selection sqref="A1:P1"/>
    </sheetView>
  </sheetViews>
  <sheetFormatPr defaultColWidth="11.44140625" defaultRowHeight="11.25" customHeight="1" x14ac:dyDescent="0.25"/>
  <cols>
    <col min="1" max="1" width="44.44140625" style="11" customWidth="1"/>
    <col min="2" max="9" width="11.44140625" style="11" customWidth="1"/>
    <col min="10" max="10" width="11.6640625" style="11" customWidth="1"/>
    <col min="11" max="16384" width="11.44140625" style="11"/>
  </cols>
  <sheetData>
    <row r="1" spans="1:16" ht="19.5" customHeight="1" x14ac:dyDescent="0.3">
      <c r="A1" s="282" t="s">
        <v>80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1.25" customHeight="1" thickBot="1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s="110" customFormat="1" ht="14.25" customHeight="1" thickBot="1" x14ac:dyDescent="0.35">
      <c r="A3" s="113"/>
      <c r="B3" s="359" t="s">
        <v>18</v>
      </c>
      <c r="C3" s="359"/>
      <c r="D3" s="359"/>
      <c r="E3" s="356" t="s">
        <v>19</v>
      </c>
      <c r="F3" s="357"/>
      <c r="G3" s="358"/>
      <c r="H3" s="360" t="s">
        <v>34</v>
      </c>
      <c r="I3" s="360"/>
      <c r="J3" s="361"/>
    </row>
    <row r="4" spans="1:16" ht="11.25" customHeight="1" x14ac:dyDescent="0.25">
      <c r="A4" s="112" t="s">
        <v>43</v>
      </c>
      <c r="B4" s="353">
        <f>AVERAGE(B27:D27)</f>
        <v>0</v>
      </c>
      <c r="C4" s="354"/>
      <c r="D4" s="355"/>
      <c r="E4" s="353">
        <f>AVERAGE(E27:K27)</f>
        <v>0</v>
      </c>
      <c r="F4" s="354"/>
      <c r="G4" s="355"/>
      <c r="H4" s="353">
        <f>AVERAGE(L27:N27)</f>
        <v>0</v>
      </c>
      <c r="I4" s="354"/>
      <c r="J4" s="355"/>
    </row>
    <row r="23" spans="1:15" s="111" customFormat="1" ht="16.5" customHeight="1" x14ac:dyDescent="0.4">
      <c r="A23" s="282" t="s">
        <v>81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</row>
    <row r="24" spans="1:15" ht="11.25" customHeight="1" thickBot="1" x14ac:dyDescent="0.3"/>
    <row r="25" spans="1:15" ht="16.5" customHeight="1" x14ac:dyDescent="0.35">
      <c r="A25" s="104"/>
      <c r="B25" s="349" t="s">
        <v>18</v>
      </c>
      <c r="C25" s="349"/>
      <c r="D25" s="349"/>
      <c r="E25" s="350" t="s">
        <v>19</v>
      </c>
      <c r="F25" s="350"/>
      <c r="G25" s="350"/>
      <c r="H25" s="350"/>
      <c r="I25" s="350"/>
      <c r="J25" s="350"/>
      <c r="K25" s="350"/>
      <c r="L25" s="351" t="s">
        <v>34</v>
      </c>
      <c r="M25" s="351"/>
      <c r="N25" s="352"/>
    </row>
    <row r="26" spans="1:15" ht="25.5" customHeight="1" x14ac:dyDescent="0.25">
      <c r="A26" s="13"/>
      <c r="B26" s="12" t="s">
        <v>39</v>
      </c>
      <c r="C26" s="12" t="s">
        <v>3</v>
      </c>
      <c r="D26" s="12" t="s">
        <v>13</v>
      </c>
      <c r="E26" s="12" t="s">
        <v>4</v>
      </c>
      <c r="F26" s="12" t="s">
        <v>5</v>
      </c>
      <c r="G26" s="12" t="s">
        <v>36</v>
      </c>
      <c r="H26" s="12" t="s">
        <v>40</v>
      </c>
      <c r="I26" s="12" t="s">
        <v>35</v>
      </c>
      <c r="J26" s="12" t="s">
        <v>8</v>
      </c>
      <c r="K26" s="12" t="s">
        <v>17</v>
      </c>
      <c r="L26" s="12" t="s">
        <v>14</v>
      </c>
      <c r="M26" s="12" t="s">
        <v>15</v>
      </c>
      <c r="N26" s="105" t="s">
        <v>16</v>
      </c>
    </row>
    <row r="27" spans="1:15" ht="16.5" customHeight="1" thickBot="1" x14ac:dyDescent="0.3">
      <c r="A27" s="106" t="s">
        <v>70</v>
      </c>
      <c r="B27" s="107">
        <f>SUM('инд. оценки 2 кл.'!D6:D40)</f>
        <v>0</v>
      </c>
      <c r="C27" s="107">
        <f>SUM('инд. оценки 2 кл.'!G6:G40)</f>
        <v>0</v>
      </c>
      <c r="D27" s="107">
        <f>SUM('инд. оценки 2 кл.'!J6:J40)</f>
        <v>0</v>
      </c>
      <c r="E27" s="107">
        <f>SUM('инд. оценки 2 кл.'!M6:M40)</f>
        <v>0</v>
      </c>
      <c r="F27" s="107">
        <f>SUM('инд. оценки 2 кл.'!P6:P40)</f>
        <v>0</v>
      </c>
      <c r="G27" s="107">
        <f>SUM('инд. оценки 2 кл.'!S6:S40)</f>
        <v>0</v>
      </c>
      <c r="H27" s="107">
        <f>SUM('инд. оценки 2 кл.'!V6:V40)</f>
        <v>0</v>
      </c>
      <c r="I27" s="107">
        <f>SUM('инд. оценки 2 кл.'!Y6:Y40)</f>
        <v>0</v>
      </c>
      <c r="J27" s="107">
        <f>SUM('инд. оценки 2 кл.'!AB6:AB40)</f>
        <v>0</v>
      </c>
      <c r="K27" s="107">
        <f>SUM('инд. оценки 2 кл.'!AE6:AE40)</f>
        <v>0</v>
      </c>
      <c r="L27" s="107">
        <f>SUM('инд. оценки 2 кл.'!AH6:AH40)</f>
        <v>0</v>
      </c>
      <c r="M27" s="107">
        <f>SUM('инд. оценки 2 кл.'!AK6:AK40)</f>
        <v>0</v>
      </c>
      <c r="N27" s="108">
        <f>SUM('инд. оценки 2 кл.'!AN6:AN40)</f>
        <v>0</v>
      </c>
    </row>
  </sheetData>
  <sheetProtection password="CF36" sheet="1"/>
  <mergeCells count="11">
    <mergeCell ref="E3:G3"/>
    <mergeCell ref="A1:P1"/>
    <mergeCell ref="A23:O23"/>
    <mergeCell ref="B3:D3"/>
    <mergeCell ref="H3:J3"/>
    <mergeCell ref="B25:D25"/>
    <mergeCell ref="E25:K25"/>
    <mergeCell ref="L25:N25"/>
    <mergeCell ref="H4:J4"/>
    <mergeCell ref="B4:D4"/>
    <mergeCell ref="E4:G4"/>
  </mergeCells>
  <phoneticPr fontId="3" type="noConversion"/>
  <pageMargins left="0.15748031496062992" right="0.15748031496062992" top="0.19685039370078741" bottom="0.19685039370078741" header="0.51181102362204722" footer="0.51181102362204722"/>
  <pageSetup paperSize="9" scale="75" orientation="landscape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2060"/>
  </sheetPr>
  <dimension ref="A1:L40"/>
  <sheetViews>
    <sheetView workbookViewId="0">
      <selection sqref="A1:L1"/>
    </sheetView>
  </sheetViews>
  <sheetFormatPr defaultColWidth="11.44140625" defaultRowHeight="13.2" x14ac:dyDescent="0.25"/>
  <cols>
    <col min="1" max="1" width="23.33203125" style="11" customWidth="1"/>
    <col min="2" max="16384" width="11.44140625" style="11"/>
  </cols>
  <sheetData>
    <row r="1" spans="1:12" ht="16.2" thickBot="1" x14ac:dyDescent="0.35">
      <c r="A1" s="362" t="s">
        <v>79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35.25" customHeight="1" x14ac:dyDescent="0.25">
      <c r="A2" s="101" t="s">
        <v>1</v>
      </c>
      <c r="B2" s="103" t="s">
        <v>2</v>
      </c>
      <c r="C2" s="100" t="s">
        <v>3</v>
      </c>
      <c r="D2" s="103" t="s">
        <v>4</v>
      </c>
      <c r="E2" s="99" t="s">
        <v>5</v>
      </c>
      <c r="F2" s="99" t="s">
        <v>36</v>
      </c>
      <c r="G2" s="99" t="s">
        <v>20</v>
      </c>
      <c r="H2" s="99" t="s">
        <v>35</v>
      </c>
      <c r="I2" s="100" t="s">
        <v>8</v>
      </c>
      <c r="J2" s="114" t="s">
        <v>44</v>
      </c>
      <c r="K2" s="114" t="s">
        <v>45</v>
      </c>
      <c r="L2" s="116" t="s">
        <v>41</v>
      </c>
    </row>
    <row r="3" spans="1:12" x14ac:dyDescent="0.25">
      <c r="A3" s="102">
        <f>'инд. оценки 2 кл.'!A6</f>
        <v>0</v>
      </c>
      <c r="B3" s="75" t="str">
        <f>IF(A3=0," ",IF(ISBLANK('Первичные данные 2 кл.'!C6)=TRUE," ",IF(ISBLANK('инд. оценки 1 кл.'!C5)=TRUE," ",IF('группы 2 кл.'!B5=4,0,IF('группы 2 кл.'!B5=1,1,IF(('группы 2 кл.'!B5-'группы 1 кл.'!C3)&lt;0,1,0))))))</f>
        <v xml:space="preserve"> </v>
      </c>
      <c r="C3" s="76" t="str">
        <f>IF(A3=0," ",IF(ISBLANK('Первичные данные 2 кл.'!C6)=TRUE," ",IF(ISBLANK('инд. оценки 1 кл.'!C5)=TRUE," ",IF('группы 2 кл.'!C5=4,0,IF('группы 2 кл.'!C5=1,1,IF(('группы 2 кл.'!C5-'группы 1 кл.'!D3)&lt;0,1,0))))))</f>
        <v xml:space="preserve"> </v>
      </c>
      <c r="D3" s="75" t="str">
        <f>IF(A3=0," ",IF(ISBLANK('Первичные данные 2 кл.'!C6)=TRUE," ",IF(ISBLANK('инд. оценки 1 кл.'!C5)=TRUE," ",IF('группы 2 кл.'!E5=4,0,IF('группы 2 кл.'!E5=1,1,IF(('группы 2 кл.'!E5-'группы 1 кл.'!E3)&lt;0,1,0))))))</f>
        <v xml:space="preserve"> </v>
      </c>
      <c r="E3" s="9" t="str">
        <f>IF(A3=0," ",IF(ISBLANK('Первичные данные 2 кл.'!C6)=TRUE," ",IF(ISBLANK('инд. оценки 1 кл.'!C5)=TRUE," ",IF('группы 2 кл.'!F5=4,0,IF('группы 2 кл.'!F5=1,1,IF(('группы 2 кл.'!F5-'группы 1 кл.'!F3)&lt;0,1,0))))))</f>
        <v xml:space="preserve"> </v>
      </c>
      <c r="F3" s="77" t="str">
        <f>IF(A3=0," ",IF(ISBLANK('Первичные данные 2 кл.'!C6)=TRUE," ",IF(ISBLANK('инд. оценки 1 кл.'!C5)=TRUE," ",IF('группы 2 кл.'!G5=4,0,IF('группы 2 кл.'!G5=1,1,IF(('группы 2 кл.'!G5-'группы 1 кл.'!G3)&lt;0,1,0))))))</f>
        <v xml:space="preserve"> </v>
      </c>
      <c r="G3" s="9" t="str">
        <f>IF(A3=0," ",IF(ISBLANK('Первичные данные 2 кл.'!C6)=TRUE," ",IF(ISBLANK('инд. оценки 1 кл.'!C5)=TRUE," ",IF('группы 2 кл.'!H5=4,0,IF('группы 2 кл.'!H5=1,1,IF(('группы 2 кл.'!H5-'группы 1 кл.'!H3)&lt;0,1,0))))))</f>
        <v xml:space="preserve"> </v>
      </c>
      <c r="H3" s="77" t="str">
        <f>IF(A3=0," ",IF(ISBLANK('Первичные данные 2 кл.'!C6)=TRUE," ",IF(ISBLANK('инд. оценки 1 кл.'!C5)=TRUE," ",IF('группы 2 кл.'!I5=4,0,IF('группы 2 кл.'!I5=1,1,IF(('группы 2 кл.'!I5-'группы 1 кл.'!I3)&lt;0,1,0))))))</f>
        <v xml:space="preserve"> </v>
      </c>
      <c r="I3" s="76" t="str">
        <f>IF(A3=0," ",IF(ISBLANK('Первичные данные 2 кл.'!C6)=TRUE," ",IF(ISBLANK('инд. оценки 1 кл.'!C5)=TRUE," ",IF('группы 2 кл.'!J5=4,0,IF('группы 2 кл.'!J5=1,1,IF(('группы 2 кл.'!J5-'группы 1 кл.'!J3)&lt;0,1,0))))))</f>
        <v xml:space="preserve"> </v>
      </c>
      <c r="J3" s="115" t="str">
        <f>IF(A3=0," ",IF(ISBLANK('Первичные данные 2 кл.'!C6)=TRUE," ",IF(ISBLANK('инд. оценки 1 кл.'!C5)=TRUE," ",IF(COUNTIF(B3:C3,1)&gt;0,1,0))))</f>
        <v xml:space="preserve"> </v>
      </c>
      <c r="K3" s="115" t="str">
        <f>IF(A3=0," ",IF(ISBLANK('Первичные данные 2 кл.'!C6)=TRUE," ",IF(ISBLANK('инд. оценки 1 кл.'!C5)=TRUE," ",IF(COUNTIF(D3:I3,1)&gt;COUNTIF(D3:I3,0),1,0))))</f>
        <v xml:space="preserve"> </v>
      </c>
      <c r="L3" s="117" t="str">
        <f>IF(A3=0," ",IF(ISBLANK('Первичные данные 2 кл.'!C6)=TRUE," ",IF(ISBLANK('инд. оценки 1 кл.'!C5)=TRUE," ",IF(COUNTIF(B3:I3,1)&gt;COUNTIF(B3:I3,0),1,0))))</f>
        <v xml:space="preserve"> </v>
      </c>
    </row>
    <row r="4" spans="1:12" x14ac:dyDescent="0.25">
      <c r="A4" s="102">
        <f>'инд. оценки 2 кл.'!A7</f>
        <v>0</v>
      </c>
      <c r="B4" s="75" t="str">
        <f>IF(A4=0," ",IF(ISBLANK('Первичные данные 2 кл.'!C7)=TRUE," ",IF(ISBLANK('инд. оценки 1 кл.'!C6)=TRUE," ",IF('группы 2 кл.'!B6=4,0,IF('группы 2 кл.'!B6=1,1,IF(('группы 2 кл.'!B6-'группы 1 кл.'!C4)&lt;0,1,0))))))</f>
        <v xml:space="preserve"> </v>
      </c>
      <c r="C4" s="76" t="str">
        <f>IF(A4=0," ",IF(ISBLANK('Первичные данные 2 кл.'!C7)=TRUE," ",IF(ISBLANK('инд. оценки 1 кл.'!C6)=TRUE," ",IF('группы 2 кл.'!C6=4,0,IF('группы 2 кл.'!C6=1,1,IF(('группы 2 кл.'!C6-'группы 1 кл.'!D4)&lt;0,1,0))))))</f>
        <v xml:space="preserve"> </v>
      </c>
      <c r="D4" s="75" t="str">
        <f>IF(A4=0," ",IF(ISBLANK('Первичные данные 2 кл.'!C7)=TRUE," ",IF(ISBLANK('инд. оценки 1 кл.'!C6)=TRUE," ",IF('группы 2 кл.'!E6=4,0,IF('группы 2 кл.'!E6=1,1,IF(('группы 2 кл.'!E6-'группы 1 кл.'!E4)&lt;0,1,0))))))</f>
        <v xml:space="preserve"> </v>
      </c>
      <c r="E4" s="9" t="str">
        <f>IF(A4=0," ",IF(ISBLANK('Первичные данные 2 кл.'!C7)=TRUE," ",IF(ISBLANK('инд. оценки 1 кл.'!C6)=TRUE," ",IF('группы 2 кл.'!F6=4,0,IF('группы 2 кл.'!F6=1,1,IF(('группы 2 кл.'!F6-'группы 1 кл.'!F4)&lt;0,1,0))))))</f>
        <v xml:space="preserve"> </v>
      </c>
      <c r="F4" s="77" t="str">
        <f>IF(A4=0," ",IF(ISBLANK('Первичные данные 2 кл.'!C7)=TRUE," ",IF(ISBLANK('инд. оценки 1 кл.'!C6)=TRUE," ",IF('группы 2 кл.'!G6=4,0,IF('группы 2 кл.'!G6=1,1,IF(('группы 2 кл.'!G6-'группы 1 кл.'!G4)&lt;0,1,0))))))</f>
        <v xml:space="preserve"> </v>
      </c>
      <c r="G4" s="9" t="str">
        <f>IF(A4=0," ",IF(ISBLANK('Первичные данные 2 кл.'!C7)=TRUE," ",IF(ISBLANK('инд. оценки 1 кл.'!C6)=TRUE," ",IF('группы 2 кл.'!H6=4,0,IF('группы 2 кл.'!H6=1,1,IF(('группы 2 кл.'!H6-'группы 1 кл.'!H4)&lt;0,1,0))))))</f>
        <v xml:space="preserve"> </v>
      </c>
      <c r="H4" s="77" t="str">
        <f>IF(A4=0," ",IF(ISBLANK('Первичные данные 2 кл.'!C7)=TRUE," ",IF(ISBLANK('инд. оценки 1 кл.'!C6)=TRUE," ",IF('группы 2 кл.'!I6=4,0,IF('группы 2 кл.'!I6=1,1,IF(('группы 2 кл.'!I6-'группы 1 кл.'!I4)&lt;0,1,0))))))</f>
        <v xml:space="preserve"> </v>
      </c>
      <c r="I4" s="76" t="str">
        <f>IF(A4=0," ",IF(ISBLANK('Первичные данные 2 кл.'!C7)=TRUE," ",IF(ISBLANK('инд. оценки 1 кл.'!C6)=TRUE," ",IF('группы 2 кл.'!J6=4,0,IF('группы 2 кл.'!J6=1,1,IF(('группы 2 кл.'!J6-'группы 1 кл.'!J4)&lt;0,1,0))))))</f>
        <v xml:space="preserve"> </v>
      </c>
      <c r="J4" s="115" t="str">
        <f>IF(A4=0," ",IF(ISBLANK('Первичные данные 2 кл.'!C7)=TRUE," ",IF(ISBLANK('инд. оценки 1 кл.'!C6)=TRUE," ",IF(COUNTIF(B4:C4,1)&gt;0,1,0))))</f>
        <v xml:space="preserve"> </v>
      </c>
      <c r="K4" s="115" t="str">
        <f>IF(A4=0," ",IF(ISBLANK('Первичные данные 2 кл.'!C7)=TRUE," ",IF(ISBLANK('инд. оценки 1 кл.'!C6)=TRUE," ",IF(COUNTIF(D4:I4,1)&gt;COUNTIF(D4:I4,0),1,0))))</f>
        <v xml:space="preserve"> </v>
      </c>
      <c r="L4" s="117" t="str">
        <f>IF(A4=0," ",IF(ISBLANK('Первичные данные 2 кл.'!C7)=TRUE," ",IF(ISBLANK('инд. оценки 1 кл.'!C6)=TRUE," ",IF(COUNTIF(B4:I4,1)&gt;COUNTIF(B4:I4,0),1,0))))</f>
        <v xml:space="preserve"> </v>
      </c>
    </row>
    <row r="5" spans="1:12" x14ac:dyDescent="0.25">
      <c r="A5" s="102">
        <f>'инд. оценки 2 кл.'!A8</f>
        <v>0</v>
      </c>
      <c r="B5" s="75" t="str">
        <f>IF(A5=0," ",IF(ISBLANK('Первичные данные 2 кл.'!C8)=TRUE," ",IF(ISBLANK('инд. оценки 1 кл.'!C7)=TRUE," ",IF('группы 2 кл.'!B7=4,0,IF('группы 2 кл.'!B7=1,1,IF(('группы 2 кл.'!B7-'группы 1 кл.'!C5)&lt;0,1,0))))))</f>
        <v xml:space="preserve"> </v>
      </c>
      <c r="C5" s="76" t="str">
        <f>IF(A5=0," ",IF(ISBLANK('Первичные данные 2 кл.'!C8)=TRUE," ",IF(ISBLANK('инд. оценки 1 кл.'!C7)=TRUE," ",IF('группы 2 кл.'!C7=4,0,IF('группы 2 кл.'!C7=1,1,IF(('группы 2 кл.'!C7-'группы 1 кл.'!D5)&lt;0,1,0))))))</f>
        <v xml:space="preserve"> </v>
      </c>
      <c r="D5" s="75" t="str">
        <f>IF(A5=0," ",IF(ISBLANK('Первичные данные 2 кл.'!C8)=TRUE," ",IF(ISBLANK('инд. оценки 1 кл.'!C7)=TRUE," ",IF('группы 2 кл.'!E7=4,0,IF('группы 2 кл.'!E7=1,1,IF(('группы 2 кл.'!E7-'группы 1 кл.'!E5)&lt;0,1,0))))))</f>
        <v xml:space="preserve"> </v>
      </c>
      <c r="E5" s="9" t="str">
        <f>IF(A5=0," ",IF(ISBLANK('Первичные данные 2 кл.'!C8)=TRUE," ",IF(ISBLANK('инд. оценки 1 кл.'!C7)=TRUE," ",IF('группы 2 кл.'!F7=4,0,IF('группы 2 кл.'!F7=1,1,IF(('группы 2 кл.'!F7-'группы 1 кл.'!F5)&lt;0,1,0))))))</f>
        <v xml:space="preserve"> </v>
      </c>
      <c r="F5" s="77" t="str">
        <f>IF(A5=0," ",IF(ISBLANK('Первичные данные 2 кл.'!C8)=TRUE," ",IF(ISBLANK('инд. оценки 1 кл.'!C7)=TRUE," ",IF('группы 2 кл.'!G7=4,0,IF('группы 2 кл.'!G7=1,1,IF(('группы 2 кл.'!G7-'группы 1 кл.'!G5)&lt;0,1,0))))))</f>
        <v xml:space="preserve"> </v>
      </c>
      <c r="G5" s="9" t="str">
        <f>IF(A5=0," ",IF(ISBLANK('Первичные данные 2 кл.'!C8)=TRUE," ",IF(ISBLANK('инд. оценки 1 кл.'!C7)=TRUE," ",IF('группы 2 кл.'!H7=4,0,IF('группы 2 кл.'!H7=1,1,IF(('группы 2 кл.'!H7-'группы 1 кл.'!H5)&lt;0,1,0))))))</f>
        <v xml:space="preserve"> </v>
      </c>
      <c r="H5" s="77" t="str">
        <f>IF(A5=0," ",IF(ISBLANK('Первичные данные 2 кл.'!C8)=TRUE," ",IF(ISBLANK('инд. оценки 1 кл.'!C7)=TRUE," ",IF('группы 2 кл.'!I7=4,0,IF('группы 2 кл.'!I7=1,1,IF(('группы 2 кл.'!I7-'группы 1 кл.'!I5)&lt;0,1,0))))))</f>
        <v xml:space="preserve"> </v>
      </c>
      <c r="I5" s="76" t="str">
        <f>IF(A5=0," ",IF(ISBLANK('Первичные данные 2 кл.'!C8)=TRUE," ",IF(ISBLANK('инд. оценки 1 кл.'!C7)=TRUE," ",IF('группы 2 кл.'!J7=4,0,IF('группы 2 кл.'!J7=1,1,IF(('группы 2 кл.'!J7-'группы 1 кл.'!J5)&lt;0,1,0))))))</f>
        <v xml:space="preserve"> </v>
      </c>
      <c r="J5" s="115" t="str">
        <f>IF(A5=0," ",IF(ISBLANK('Первичные данные 2 кл.'!C8)=TRUE," ",IF(ISBLANK('инд. оценки 1 кл.'!C7)=TRUE," ",IF(COUNTIF(B5:C5,1)&gt;0,1,0))))</f>
        <v xml:space="preserve"> </v>
      </c>
      <c r="K5" s="115" t="str">
        <f>IF(A5=0," ",IF(ISBLANK('Первичные данные 2 кл.'!C8)=TRUE," ",IF(ISBLANK('инд. оценки 1 кл.'!C7)=TRUE," ",IF(COUNTIF(D5:I5,1)&gt;COUNTIF(D5:I5,0),1,0))))</f>
        <v xml:space="preserve"> </v>
      </c>
      <c r="L5" s="117" t="str">
        <f>IF(A5=0," ",IF(ISBLANK('Первичные данные 2 кл.'!C8)=TRUE," ",IF(ISBLANK('инд. оценки 1 кл.'!C7)=TRUE," ",IF(COUNTIF(B5:I5,1)&gt;COUNTIF(B5:I5,0),1,0))))</f>
        <v xml:space="preserve"> </v>
      </c>
    </row>
    <row r="6" spans="1:12" x14ac:dyDescent="0.25">
      <c r="A6" s="102">
        <f>'инд. оценки 2 кл.'!A9</f>
        <v>0</v>
      </c>
      <c r="B6" s="75" t="str">
        <f>IF(A6=0," ",IF(ISBLANK('Первичные данные 2 кл.'!C9)=TRUE," ",IF(ISBLANK('инд. оценки 1 кл.'!C8)=TRUE," ",IF('группы 2 кл.'!B8=4,0,IF('группы 2 кл.'!B8=1,1,IF(('группы 2 кл.'!B8-'группы 1 кл.'!C6)&lt;0,1,0))))))</f>
        <v xml:space="preserve"> </v>
      </c>
      <c r="C6" s="76" t="str">
        <f>IF(A6=0," ",IF(ISBLANK('Первичные данные 2 кл.'!C9)=TRUE," ",IF(ISBLANK('инд. оценки 1 кл.'!C8)=TRUE," ",IF('группы 2 кл.'!C8=4,0,IF('группы 2 кл.'!C8=1,1,IF(('группы 2 кл.'!C8-'группы 1 кл.'!D6)&lt;0,1,0))))))</f>
        <v xml:space="preserve"> </v>
      </c>
      <c r="D6" s="75" t="str">
        <f>IF(A6=0," ",IF(ISBLANK('Первичные данные 2 кл.'!C9)=TRUE," ",IF(ISBLANK('инд. оценки 1 кл.'!C8)=TRUE," ",IF('группы 2 кл.'!E8=4,0,IF('группы 2 кл.'!E8=1,1,IF(('группы 2 кл.'!E8-'группы 1 кл.'!E6)&lt;0,1,0))))))</f>
        <v xml:space="preserve"> </v>
      </c>
      <c r="E6" s="9" t="str">
        <f>IF(A6=0," ",IF(ISBLANK('Первичные данные 2 кл.'!C9)=TRUE," ",IF(ISBLANK('инд. оценки 1 кл.'!C8)=TRUE," ",IF('группы 2 кл.'!F8=4,0,IF('группы 2 кл.'!F8=1,1,IF(('группы 2 кл.'!F8-'группы 1 кл.'!F6)&lt;0,1,0))))))</f>
        <v xml:space="preserve"> </v>
      </c>
      <c r="F6" s="77" t="str">
        <f>IF(A6=0," ",IF(ISBLANK('Первичные данные 2 кл.'!C9)=TRUE," ",IF(ISBLANK('инд. оценки 1 кл.'!C8)=TRUE," ",IF('группы 2 кл.'!G8=4,0,IF('группы 2 кл.'!G8=1,1,IF(('группы 2 кл.'!G8-'группы 1 кл.'!G6)&lt;0,1,0))))))</f>
        <v xml:space="preserve"> </v>
      </c>
      <c r="G6" s="9" t="str">
        <f>IF(A6=0," ",IF(ISBLANK('Первичные данные 2 кл.'!C9)=TRUE," ",IF(ISBLANK('инд. оценки 1 кл.'!C8)=TRUE," ",IF('группы 2 кл.'!H8=4,0,IF('группы 2 кл.'!H8=1,1,IF(('группы 2 кл.'!H8-'группы 1 кл.'!H6)&lt;0,1,0))))))</f>
        <v xml:space="preserve"> </v>
      </c>
      <c r="H6" s="77" t="str">
        <f>IF(A6=0," ",IF(ISBLANK('Первичные данные 2 кл.'!C9)=TRUE," ",IF(ISBLANK('инд. оценки 1 кл.'!C8)=TRUE," ",IF('группы 2 кл.'!I8=4,0,IF('группы 2 кл.'!I8=1,1,IF(('группы 2 кл.'!I8-'группы 1 кл.'!I6)&lt;0,1,0))))))</f>
        <v xml:space="preserve"> </v>
      </c>
      <c r="I6" s="76" t="str">
        <f>IF(A6=0," ",IF(ISBLANK('Первичные данные 2 кл.'!C9)=TRUE," ",IF(ISBLANK('инд. оценки 1 кл.'!C8)=TRUE," ",IF('группы 2 кл.'!J8=4,0,IF('группы 2 кл.'!J8=1,1,IF(('группы 2 кл.'!J8-'группы 1 кл.'!J6)&lt;0,1,0))))))</f>
        <v xml:space="preserve"> </v>
      </c>
      <c r="J6" s="115" t="str">
        <f>IF(A6=0," ",IF(ISBLANK('Первичные данные 2 кл.'!C9)=TRUE," ",IF(ISBLANK('инд. оценки 1 кл.'!C8)=TRUE," ",IF(COUNTIF(B6:C6,1)&gt;0,1,0))))</f>
        <v xml:space="preserve"> </v>
      </c>
      <c r="K6" s="115" t="str">
        <f>IF(A6=0," ",IF(ISBLANK('Первичные данные 2 кл.'!C9)=TRUE," ",IF(ISBLANK('инд. оценки 1 кл.'!C8)=TRUE," ",IF(COUNTIF(D6:I6,1)&gt;COUNTIF(D6:I6,0),1,0))))</f>
        <v xml:space="preserve"> </v>
      </c>
      <c r="L6" s="117" t="str">
        <f>IF(A6=0," ",IF(ISBLANK('Первичные данные 2 кл.'!C9)=TRUE," ",IF(ISBLANK('инд. оценки 1 кл.'!C8)=TRUE," ",IF(COUNTIF(B6:I6,1)&gt;COUNTIF(B6:I6,0),1,0))))</f>
        <v xml:space="preserve"> </v>
      </c>
    </row>
    <row r="7" spans="1:12" x14ac:dyDescent="0.25">
      <c r="A7" s="102">
        <f>'инд. оценки 2 кл.'!A10</f>
        <v>0</v>
      </c>
      <c r="B7" s="75" t="str">
        <f>IF(A7=0," ",IF(ISBLANK('Первичные данные 2 кл.'!C10)=TRUE," ",IF(ISBLANK('инд. оценки 1 кл.'!C9)=TRUE," ",IF('группы 2 кл.'!B9=4,0,IF('группы 2 кл.'!B9=1,1,IF(('группы 2 кл.'!B9-'группы 1 кл.'!C7)&lt;0,1,0))))))</f>
        <v xml:space="preserve"> </v>
      </c>
      <c r="C7" s="76" t="str">
        <f>IF(A7=0," ",IF(ISBLANK('Первичные данные 2 кл.'!C10)=TRUE," ",IF(ISBLANK('инд. оценки 1 кл.'!C9)=TRUE," ",IF('группы 2 кл.'!C9=4,0,IF('группы 2 кл.'!C9=1,1,IF(('группы 2 кл.'!C9-'группы 1 кл.'!D7)&lt;0,1,0))))))</f>
        <v xml:space="preserve"> </v>
      </c>
      <c r="D7" s="75" t="str">
        <f>IF(A7=0," ",IF(ISBLANK('Первичные данные 2 кл.'!C10)=TRUE," ",IF(ISBLANK('инд. оценки 1 кл.'!C9)=TRUE," ",IF('группы 2 кл.'!E9=4,0,IF('группы 2 кл.'!E9=1,1,IF(('группы 2 кл.'!E9-'группы 1 кл.'!E7)&lt;0,1,0))))))</f>
        <v xml:space="preserve"> </v>
      </c>
      <c r="E7" s="9" t="str">
        <f>IF(A7=0," ",IF(ISBLANK('Первичные данные 2 кл.'!C10)=TRUE," ",IF(ISBLANK('инд. оценки 1 кл.'!C9)=TRUE," ",IF('группы 2 кл.'!F9=4,0,IF('группы 2 кл.'!F9=1,1,IF(('группы 2 кл.'!F9-'группы 1 кл.'!F7)&lt;0,1,0))))))</f>
        <v xml:space="preserve"> </v>
      </c>
      <c r="F7" s="77" t="str">
        <f>IF(A7=0," ",IF(ISBLANK('Первичные данные 2 кл.'!C10)=TRUE," ",IF(ISBLANK('инд. оценки 1 кл.'!C9)=TRUE," ",IF('группы 2 кл.'!G9=4,0,IF('группы 2 кл.'!G9=1,1,IF(('группы 2 кл.'!G9-'группы 1 кл.'!G7)&lt;0,1,0))))))</f>
        <v xml:space="preserve"> </v>
      </c>
      <c r="G7" s="9" t="str">
        <f>IF(A7=0," ",IF(ISBLANK('Первичные данные 2 кл.'!C10)=TRUE," ",IF(ISBLANK('инд. оценки 1 кл.'!C9)=TRUE," ",IF('группы 2 кл.'!H9=4,0,IF('группы 2 кл.'!H9=1,1,IF(('группы 2 кл.'!H9-'группы 1 кл.'!H7)&lt;0,1,0))))))</f>
        <v xml:space="preserve"> </v>
      </c>
      <c r="H7" s="77" t="str">
        <f>IF(A7=0," ",IF(ISBLANK('Первичные данные 2 кл.'!C10)=TRUE," ",IF(ISBLANK('инд. оценки 1 кл.'!C9)=TRUE," ",IF('группы 2 кл.'!I9=4,0,IF('группы 2 кл.'!I9=1,1,IF(('группы 2 кл.'!I9-'группы 1 кл.'!I7)&lt;0,1,0))))))</f>
        <v xml:space="preserve"> </v>
      </c>
      <c r="I7" s="76" t="str">
        <f>IF(A7=0," ",IF(ISBLANK('Первичные данные 2 кл.'!C10)=TRUE," ",IF(ISBLANK('инд. оценки 1 кл.'!C9)=TRUE," ",IF('группы 2 кл.'!J9=4,0,IF('группы 2 кл.'!J9=1,1,IF(('группы 2 кл.'!J9-'группы 1 кл.'!J7)&lt;0,1,0))))))</f>
        <v xml:space="preserve"> </v>
      </c>
      <c r="J7" s="115" t="str">
        <f>IF(A7=0," ",IF(ISBLANK('Первичные данные 2 кл.'!C10)=TRUE," ",IF(ISBLANK('инд. оценки 1 кл.'!C9)=TRUE," ",IF(COUNTIF(B7:C7,1)&gt;0,1,0))))</f>
        <v xml:space="preserve"> </v>
      </c>
      <c r="K7" s="115" t="str">
        <f>IF(A7=0," ",IF(ISBLANK('Первичные данные 2 кл.'!C10)=TRUE," ",IF(ISBLANK('инд. оценки 1 кл.'!C9)=TRUE," ",IF(COUNTIF(D7:I7,1)&gt;COUNTIF(D7:I7,0),1,0))))</f>
        <v xml:space="preserve"> </v>
      </c>
      <c r="L7" s="117" t="str">
        <f>IF(A7=0," ",IF(ISBLANK('Первичные данные 2 кл.'!C10)=TRUE," ",IF(ISBLANK('инд. оценки 1 кл.'!C9)=TRUE," ",IF(COUNTIF(B7:I7,1)&gt;COUNTIF(B7:I7,0),1,0))))</f>
        <v xml:space="preserve"> </v>
      </c>
    </row>
    <row r="8" spans="1:12" x14ac:dyDescent="0.25">
      <c r="A8" s="102">
        <f>'инд. оценки 2 кл.'!A11</f>
        <v>0</v>
      </c>
      <c r="B8" s="75" t="str">
        <f>IF(A8=0," ",IF(ISBLANK('Первичные данные 2 кл.'!C11)=TRUE," ",IF(ISBLANK('инд. оценки 1 кл.'!C10)=TRUE," ",IF('группы 2 кл.'!B10=4,0,IF('группы 2 кл.'!B10=1,1,IF(('группы 2 кл.'!B10-'группы 1 кл.'!C8)&lt;0,1,0))))))</f>
        <v xml:space="preserve"> </v>
      </c>
      <c r="C8" s="76" t="str">
        <f>IF(A8=0," ",IF(ISBLANK('Первичные данные 2 кл.'!C11)=TRUE," ",IF(ISBLANK('инд. оценки 1 кл.'!C10)=TRUE," ",IF('группы 2 кл.'!C10=4,0,IF('группы 2 кл.'!C10=1,1,IF(('группы 2 кл.'!C10-'группы 1 кл.'!D8)&lt;0,1,0))))))</f>
        <v xml:space="preserve"> </v>
      </c>
      <c r="D8" s="75" t="str">
        <f>IF(A8=0," ",IF(ISBLANK('Первичные данные 2 кл.'!C11)=TRUE," ",IF(ISBLANK('инд. оценки 1 кл.'!C10)=TRUE," ",IF('группы 2 кл.'!E10=4,0,IF('группы 2 кл.'!E10=1,1,IF(('группы 2 кл.'!E10-'группы 1 кл.'!E8)&lt;0,1,0))))))</f>
        <v xml:space="preserve"> </v>
      </c>
      <c r="E8" s="9" t="str">
        <f>IF(A8=0," ",IF(ISBLANK('Первичные данные 2 кл.'!C11)=TRUE," ",IF(ISBLANK('инд. оценки 1 кл.'!C10)=TRUE," ",IF('группы 2 кл.'!F10=4,0,IF('группы 2 кл.'!F10=1,1,IF(('группы 2 кл.'!F10-'группы 1 кл.'!F8)&lt;0,1,0))))))</f>
        <v xml:space="preserve"> </v>
      </c>
      <c r="F8" s="77" t="str">
        <f>IF(A8=0," ",IF(ISBLANK('Первичные данные 2 кл.'!C11)=TRUE," ",IF(ISBLANK('инд. оценки 1 кл.'!C10)=TRUE," ",IF('группы 2 кл.'!G10=4,0,IF('группы 2 кл.'!G10=1,1,IF(('группы 2 кл.'!G10-'группы 1 кл.'!G8)&lt;0,1,0))))))</f>
        <v xml:space="preserve"> </v>
      </c>
      <c r="G8" s="9" t="str">
        <f>IF(A8=0," ",IF(ISBLANK('Первичные данные 2 кл.'!C11)=TRUE," ",IF(ISBLANK('инд. оценки 1 кл.'!C10)=TRUE," ",IF('группы 2 кл.'!H10=4,0,IF('группы 2 кл.'!H10=1,1,IF(('группы 2 кл.'!H10-'группы 1 кл.'!H8)&lt;0,1,0))))))</f>
        <v xml:space="preserve"> </v>
      </c>
      <c r="H8" s="77" t="str">
        <f>IF(A8=0," ",IF(ISBLANK('Первичные данные 2 кл.'!C11)=TRUE," ",IF(ISBLANK('инд. оценки 1 кл.'!C10)=TRUE," ",IF('группы 2 кл.'!I10=4,0,IF('группы 2 кл.'!I10=1,1,IF(('группы 2 кл.'!I10-'группы 1 кл.'!I8)&lt;0,1,0))))))</f>
        <v xml:space="preserve"> </v>
      </c>
      <c r="I8" s="76" t="str">
        <f>IF(A8=0," ",IF(ISBLANK('Первичные данные 2 кл.'!C11)=TRUE," ",IF(ISBLANK('инд. оценки 1 кл.'!C10)=TRUE," ",IF('группы 2 кл.'!J10=4,0,IF('группы 2 кл.'!J10=1,1,IF(('группы 2 кл.'!J10-'группы 1 кл.'!J8)&lt;0,1,0))))))</f>
        <v xml:space="preserve"> </v>
      </c>
      <c r="J8" s="115" t="str">
        <f>IF(A8=0," ",IF(ISBLANK('Первичные данные 2 кл.'!C11)=TRUE," ",IF(ISBLANK('инд. оценки 1 кл.'!C10)=TRUE," ",IF(COUNTIF(B8:C8,1)&gt;0,1,0))))</f>
        <v xml:space="preserve"> </v>
      </c>
      <c r="K8" s="115" t="str">
        <f>IF(A8=0," ",IF(ISBLANK('Первичные данные 2 кл.'!C11)=TRUE," ",IF(ISBLANK('инд. оценки 1 кл.'!C10)=TRUE," ",IF(COUNTIF(D8:I8,1)&gt;COUNTIF(D8:I8,0),1,0))))</f>
        <v xml:space="preserve"> </v>
      </c>
      <c r="L8" s="117" t="str">
        <f>IF(A8=0," ",IF(ISBLANK('Первичные данные 2 кл.'!C11)=TRUE," ",IF(ISBLANK('инд. оценки 1 кл.'!C10)=TRUE," ",IF(COUNTIF(B8:I8,1)&gt;COUNTIF(B8:I8,0),1,0))))</f>
        <v xml:space="preserve"> </v>
      </c>
    </row>
    <row r="9" spans="1:12" x14ac:dyDescent="0.25">
      <c r="A9" s="102">
        <f>'инд. оценки 2 кл.'!A12</f>
        <v>0</v>
      </c>
      <c r="B9" s="75" t="str">
        <f>IF(A9=0," ",IF(ISBLANK('Первичные данные 2 кл.'!C12)=TRUE," ",IF(ISBLANK('инд. оценки 1 кл.'!C11)=TRUE," ",IF('группы 2 кл.'!B11=4,0,IF('группы 2 кл.'!B11=1,1,IF(('группы 2 кл.'!B11-'группы 1 кл.'!C9)&lt;0,1,0))))))</f>
        <v xml:space="preserve"> </v>
      </c>
      <c r="C9" s="76" t="str">
        <f>IF(A9=0," ",IF(ISBLANK('Первичные данные 2 кл.'!C12)=TRUE," ",IF(ISBLANK('инд. оценки 1 кл.'!C11)=TRUE," ",IF('группы 2 кл.'!C11=4,0,IF('группы 2 кл.'!C11=1,1,IF(('группы 2 кл.'!C11-'группы 1 кл.'!D9)&lt;0,1,0))))))</f>
        <v xml:space="preserve"> </v>
      </c>
      <c r="D9" s="75" t="str">
        <f>IF(A9=0," ",IF(ISBLANK('Первичные данные 2 кл.'!C12)=TRUE," ",IF(ISBLANK('инд. оценки 1 кл.'!C11)=TRUE," ",IF('группы 2 кл.'!E11=4,0,IF('группы 2 кл.'!E11=1,1,IF(('группы 2 кл.'!E11-'группы 1 кл.'!E9)&lt;0,1,0))))))</f>
        <v xml:space="preserve"> </v>
      </c>
      <c r="E9" s="9" t="str">
        <f>IF(A9=0," ",IF(ISBLANK('Первичные данные 2 кл.'!C12)=TRUE," ",IF(ISBLANK('инд. оценки 1 кл.'!C11)=TRUE," ",IF('группы 2 кл.'!F11=4,0,IF('группы 2 кл.'!F11=1,1,IF(('группы 2 кл.'!F11-'группы 1 кл.'!F9)&lt;0,1,0))))))</f>
        <v xml:space="preserve"> </v>
      </c>
      <c r="F9" s="77" t="str">
        <f>IF(A9=0," ",IF(ISBLANK('Первичные данные 2 кл.'!C12)=TRUE," ",IF(ISBLANK('инд. оценки 1 кл.'!C11)=TRUE," ",IF('группы 2 кл.'!G11=4,0,IF('группы 2 кл.'!G11=1,1,IF(('группы 2 кл.'!G11-'группы 1 кл.'!G9)&lt;0,1,0))))))</f>
        <v xml:space="preserve"> </v>
      </c>
      <c r="G9" s="9" t="str">
        <f>IF(A9=0," ",IF(ISBLANK('Первичные данные 2 кл.'!C12)=TRUE," ",IF(ISBLANK('инд. оценки 1 кл.'!C11)=TRUE," ",IF('группы 2 кл.'!H11=4,0,IF('группы 2 кл.'!H11=1,1,IF(('группы 2 кл.'!H11-'группы 1 кл.'!H9)&lt;0,1,0))))))</f>
        <v xml:space="preserve"> </v>
      </c>
      <c r="H9" s="77" t="str">
        <f>IF(A9=0," ",IF(ISBLANK('Первичные данные 2 кл.'!C12)=TRUE," ",IF(ISBLANK('инд. оценки 1 кл.'!C11)=TRUE," ",IF('группы 2 кл.'!I11=4,0,IF('группы 2 кл.'!I11=1,1,IF(('группы 2 кл.'!I11-'группы 1 кл.'!I9)&lt;0,1,0))))))</f>
        <v xml:space="preserve"> </v>
      </c>
      <c r="I9" s="76" t="str">
        <f>IF(A9=0," ",IF(ISBLANK('Первичные данные 2 кл.'!C12)=TRUE," ",IF(ISBLANK('инд. оценки 1 кл.'!C11)=TRUE," ",IF('группы 2 кл.'!J11=4,0,IF('группы 2 кл.'!J11=1,1,IF(('группы 2 кл.'!J11-'группы 1 кл.'!J9)&lt;0,1,0))))))</f>
        <v xml:space="preserve"> </v>
      </c>
      <c r="J9" s="115" t="str">
        <f>IF(A9=0," ",IF(ISBLANK('Первичные данные 2 кл.'!C12)=TRUE," ",IF(ISBLANK('инд. оценки 1 кл.'!C11)=TRUE," ",IF(COUNTIF(B9:C9,1)&gt;0,1,0))))</f>
        <v xml:space="preserve"> </v>
      </c>
      <c r="K9" s="115" t="str">
        <f>IF(A9=0," ",IF(ISBLANK('Первичные данные 2 кл.'!C12)=TRUE," ",IF(ISBLANK('инд. оценки 1 кл.'!C11)=TRUE," ",IF(COUNTIF(D9:I9,1)&gt;COUNTIF(D9:I9,0),1,0))))</f>
        <v xml:space="preserve"> </v>
      </c>
      <c r="L9" s="117" t="str">
        <f>IF(A9=0," ",IF(ISBLANK('Первичные данные 2 кл.'!C12)=TRUE," ",IF(ISBLANK('инд. оценки 1 кл.'!C11)=TRUE," ",IF(COUNTIF(B9:I9,1)&gt;COUNTIF(B9:I9,0),1,0))))</f>
        <v xml:space="preserve"> </v>
      </c>
    </row>
    <row r="10" spans="1:12" x14ac:dyDescent="0.25">
      <c r="A10" s="102">
        <f>'инд. оценки 2 кл.'!A13</f>
        <v>0</v>
      </c>
      <c r="B10" s="75" t="str">
        <f>IF(A10=0," ",IF(ISBLANK('Первичные данные 2 кл.'!C13)=TRUE," ",IF(ISBLANK('инд. оценки 1 кл.'!C12)=TRUE," ",IF('группы 2 кл.'!B12=4,0,IF('группы 2 кл.'!B12=1,1,IF(('группы 2 кл.'!B12-'группы 1 кл.'!C10)&lt;0,1,0))))))</f>
        <v xml:space="preserve"> </v>
      </c>
      <c r="C10" s="76" t="str">
        <f>IF(A10=0," ",IF(ISBLANK('Первичные данные 2 кл.'!C13)=TRUE," ",IF(ISBLANK('инд. оценки 1 кл.'!C12)=TRUE," ",IF('группы 2 кл.'!C12=4,0,IF('группы 2 кл.'!C12=1,1,IF(('группы 2 кл.'!C12-'группы 1 кл.'!D10)&lt;0,1,0))))))</f>
        <v xml:space="preserve"> </v>
      </c>
      <c r="D10" s="75" t="str">
        <f>IF(A10=0," ",IF(ISBLANK('Первичные данные 2 кл.'!C13)=TRUE," ",IF(ISBLANK('инд. оценки 1 кл.'!C12)=TRUE," ",IF('группы 2 кл.'!E12=4,0,IF('группы 2 кл.'!E12=1,1,IF(('группы 2 кл.'!E12-'группы 1 кл.'!E10)&lt;0,1,0))))))</f>
        <v xml:space="preserve"> </v>
      </c>
      <c r="E10" s="9" t="str">
        <f>IF(A10=0," ",IF(ISBLANK('Первичные данные 2 кл.'!C13)=TRUE," ",IF(ISBLANK('инд. оценки 1 кл.'!C12)=TRUE," ",IF('группы 2 кл.'!F12=4,0,IF('группы 2 кл.'!F12=1,1,IF(('группы 2 кл.'!F12-'группы 1 кл.'!F10)&lt;0,1,0))))))</f>
        <v xml:space="preserve"> </v>
      </c>
      <c r="F10" s="77" t="str">
        <f>IF(A10=0," ",IF(ISBLANK('Первичные данные 2 кл.'!C13)=TRUE," ",IF(ISBLANK('инд. оценки 1 кл.'!C12)=TRUE," ",IF('группы 2 кл.'!G12=4,0,IF('группы 2 кл.'!G12=1,1,IF(('группы 2 кл.'!G12-'группы 1 кл.'!G10)&lt;0,1,0))))))</f>
        <v xml:space="preserve"> </v>
      </c>
      <c r="G10" s="9" t="str">
        <f>IF(A10=0," ",IF(ISBLANK('Первичные данные 2 кл.'!C13)=TRUE," ",IF(ISBLANK('инд. оценки 1 кл.'!C12)=TRUE," ",IF('группы 2 кл.'!H12=4,0,IF('группы 2 кл.'!H12=1,1,IF(('группы 2 кл.'!H12-'группы 1 кл.'!H10)&lt;0,1,0))))))</f>
        <v xml:space="preserve"> </v>
      </c>
      <c r="H10" s="77" t="str">
        <f>IF(A10=0," ",IF(ISBLANK('Первичные данные 2 кл.'!C13)=TRUE," ",IF(ISBLANK('инд. оценки 1 кл.'!C12)=TRUE," ",IF('группы 2 кл.'!I12=4,0,IF('группы 2 кл.'!I12=1,1,IF(('группы 2 кл.'!I12-'группы 1 кл.'!I10)&lt;0,1,0))))))</f>
        <v xml:space="preserve"> </v>
      </c>
      <c r="I10" s="76" t="str">
        <f>IF(A10=0," ",IF(ISBLANK('Первичные данные 2 кл.'!C13)=TRUE," ",IF(ISBLANK('инд. оценки 1 кл.'!C12)=TRUE," ",IF('группы 2 кл.'!J12=4,0,IF('группы 2 кл.'!J12=1,1,IF(('группы 2 кл.'!J12-'группы 1 кл.'!J10)&lt;0,1,0))))))</f>
        <v xml:space="preserve"> </v>
      </c>
      <c r="J10" s="115" t="str">
        <f>IF(A10=0," ",IF(ISBLANK('Первичные данные 2 кл.'!C13)=TRUE," ",IF(ISBLANK('инд. оценки 1 кл.'!C12)=TRUE," ",IF(COUNTIF(B10:C10,1)&gt;0,1,0))))</f>
        <v xml:space="preserve"> </v>
      </c>
      <c r="K10" s="115" t="str">
        <f>IF(A10=0," ",IF(ISBLANK('Первичные данные 2 кл.'!C13)=TRUE," ",IF(ISBLANK('инд. оценки 1 кл.'!C12)=TRUE," ",IF(COUNTIF(D10:I10,1)&gt;COUNTIF(D10:I10,0),1,0))))</f>
        <v xml:space="preserve"> </v>
      </c>
      <c r="L10" s="117" t="str">
        <f>IF(A10=0," ",IF(ISBLANK('Первичные данные 2 кл.'!C13)=TRUE," ",IF(ISBLANK('инд. оценки 1 кл.'!C12)=TRUE," ",IF(COUNTIF(B10:I10,1)&gt;COUNTIF(B10:I10,0),1,0))))</f>
        <v xml:space="preserve"> </v>
      </c>
    </row>
    <row r="11" spans="1:12" x14ac:dyDescent="0.25">
      <c r="A11" s="102">
        <f>'инд. оценки 2 кл.'!A14</f>
        <v>0</v>
      </c>
      <c r="B11" s="75" t="str">
        <f>IF(A11=0," ",IF(ISBLANK('Первичные данные 2 кл.'!C14)=TRUE," ",IF(ISBLANK('инд. оценки 1 кл.'!C13)=TRUE," ",IF('группы 2 кл.'!B13=4,0,IF('группы 2 кл.'!B13=1,1,IF(('группы 2 кл.'!B13-'группы 1 кл.'!C11)&lt;0,1,0))))))</f>
        <v xml:space="preserve"> </v>
      </c>
      <c r="C11" s="76" t="str">
        <f>IF(A11=0," ",IF(ISBLANK('Первичные данные 2 кл.'!C14)=TRUE," ",IF(ISBLANK('инд. оценки 1 кл.'!C13)=TRUE," ",IF('группы 2 кл.'!C13=4,0,IF('группы 2 кл.'!C13=1,1,IF(('группы 2 кл.'!C13-'группы 1 кл.'!D11)&lt;0,1,0))))))</f>
        <v xml:space="preserve"> </v>
      </c>
      <c r="D11" s="75" t="str">
        <f>IF(A11=0," ",IF(ISBLANK('Первичные данные 2 кл.'!C14)=TRUE," ",IF(ISBLANK('инд. оценки 1 кл.'!C13)=TRUE," ",IF('группы 2 кл.'!E13=4,0,IF('группы 2 кл.'!E13=1,1,IF(('группы 2 кл.'!E13-'группы 1 кл.'!E11)&lt;0,1,0))))))</f>
        <v xml:space="preserve"> </v>
      </c>
      <c r="E11" s="9" t="str">
        <f>IF(A11=0," ",IF(ISBLANK('Первичные данные 2 кл.'!C14)=TRUE," ",IF(ISBLANK('инд. оценки 1 кл.'!C13)=TRUE," ",IF('группы 2 кл.'!F13=4,0,IF('группы 2 кл.'!F13=1,1,IF(('группы 2 кл.'!F13-'группы 1 кл.'!F11)&lt;0,1,0))))))</f>
        <v xml:space="preserve"> </v>
      </c>
      <c r="F11" s="77" t="str">
        <f>IF(A11=0," ",IF(ISBLANK('Первичные данные 2 кл.'!C14)=TRUE," ",IF(ISBLANK('инд. оценки 1 кл.'!C13)=TRUE," ",IF('группы 2 кл.'!G13=4,0,IF('группы 2 кл.'!G13=1,1,IF(('группы 2 кл.'!G13-'группы 1 кл.'!G11)&lt;0,1,0))))))</f>
        <v xml:space="preserve"> </v>
      </c>
      <c r="G11" s="9" t="str">
        <f>IF(A11=0," ",IF(ISBLANK('Первичные данные 2 кл.'!C14)=TRUE," ",IF(ISBLANK('инд. оценки 1 кл.'!C13)=TRUE," ",IF('группы 2 кл.'!H13=4,0,IF('группы 2 кл.'!H13=1,1,IF(('группы 2 кл.'!H13-'группы 1 кл.'!H11)&lt;0,1,0))))))</f>
        <v xml:space="preserve"> </v>
      </c>
      <c r="H11" s="77" t="str">
        <f>IF(A11=0," ",IF(ISBLANK('Первичные данные 2 кл.'!C14)=TRUE," ",IF(ISBLANK('инд. оценки 1 кл.'!C13)=TRUE," ",IF('группы 2 кл.'!I13=4,0,IF('группы 2 кл.'!I13=1,1,IF(('группы 2 кл.'!I13-'группы 1 кл.'!I11)&lt;0,1,0))))))</f>
        <v xml:space="preserve"> </v>
      </c>
      <c r="I11" s="76" t="str">
        <f>IF(A11=0," ",IF(ISBLANK('Первичные данные 2 кл.'!C14)=TRUE," ",IF(ISBLANK('инд. оценки 1 кл.'!C13)=TRUE," ",IF('группы 2 кл.'!J13=4,0,IF('группы 2 кл.'!J13=1,1,IF(('группы 2 кл.'!J13-'группы 1 кл.'!J11)&lt;0,1,0))))))</f>
        <v xml:space="preserve"> </v>
      </c>
      <c r="J11" s="115" t="str">
        <f>IF(A11=0," ",IF(ISBLANK('Первичные данные 2 кл.'!C14)=TRUE," ",IF(ISBLANK('инд. оценки 1 кл.'!C13)=TRUE," ",IF(COUNTIF(B11:C11,1)&gt;0,1,0))))</f>
        <v xml:space="preserve"> </v>
      </c>
      <c r="K11" s="115" t="str">
        <f>IF(A11=0," ",IF(ISBLANK('Первичные данные 2 кл.'!C14)=TRUE," ",IF(ISBLANK('инд. оценки 1 кл.'!C13)=TRUE," ",IF(COUNTIF(D11:I11,1)&gt;COUNTIF(D11:I11,0),1,0))))</f>
        <v xml:space="preserve"> </v>
      </c>
      <c r="L11" s="117" t="str">
        <f>IF(A11=0," ",IF(ISBLANK('Первичные данные 2 кл.'!C14)=TRUE," ",IF(ISBLANK('инд. оценки 1 кл.'!C13)=TRUE," ",IF(COUNTIF(B11:I11,1)&gt;COUNTIF(B11:I11,0),1,0))))</f>
        <v xml:space="preserve"> </v>
      </c>
    </row>
    <row r="12" spans="1:12" x14ac:dyDescent="0.25">
      <c r="A12" s="102">
        <f>'инд. оценки 2 кл.'!A15</f>
        <v>0</v>
      </c>
      <c r="B12" s="75" t="str">
        <f>IF(A12=0," ",IF(ISBLANK('Первичные данные 2 кл.'!C15)=TRUE," ",IF(ISBLANK('инд. оценки 1 кл.'!C14)=TRUE," ",IF('группы 2 кл.'!B14=4,0,IF('группы 2 кл.'!B14=1,1,IF(('группы 2 кл.'!B14-'группы 1 кл.'!C12)&lt;0,1,0))))))</f>
        <v xml:space="preserve"> </v>
      </c>
      <c r="C12" s="76" t="str">
        <f>IF(A12=0," ",IF(ISBLANK('Первичные данные 2 кл.'!C15)=TRUE," ",IF(ISBLANK('инд. оценки 1 кл.'!C14)=TRUE," ",IF('группы 2 кл.'!C14=4,0,IF('группы 2 кл.'!C14=1,1,IF(('группы 2 кл.'!C14-'группы 1 кл.'!D12)&lt;0,1,0))))))</f>
        <v xml:space="preserve"> </v>
      </c>
      <c r="D12" s="75" t="str">
        <f>IF(A12=0," ",IF(ISBLANK('Первичные данные 2 кл.'!C15)=TRUE," ",IF(ISBLANK('инд. оценки 1 кл.'!C14)=TRUE," ",IF('группы 2 кл.'!E14=4,0,IF('группы 2 кл.'!E14=1,1,IF(('группы 2 кл.'!E14-'группы 1 кл.'!E12)&lt;0,1,0))))))</f>
        <v xml:space="preserve"> </v>
      </c>
      <c r="E12" s="9" t="str">
        <f>IF(A12=0," ",IF(ISBLANK('Первичные данные 2 кл.'!C15)=TRUE," ",IF(ISBLANK('инд. оценки 1 кл.'!C14)=TRUE," ",IF('группы 2 кл.'!F14=4,0,IF('группы 2 кл.'!F14=1,1,IF(('группы 2 кл.'!F14-'группы 1 кл.'!F12)&lt;0,1,0))))))</f>
        <v xml:space="preserve"> </v>
      </c>
      <c r="F12" s="77" t="str">
        <f>IF(A12=0," ",IF(ISBLANK('Первичные данные 2 кл.'!C15)=TRUE," ",IF(ISBLANK('инд. оценки 1 кл.'!C14)=TRUE," ",IF('группы 2 кл.'!G14=4,0,IF('группы 2 кл.'!G14=1,1,IF(('группы 2 кл.'!G14-'группы 1 кл.'!G12)&lt;0,1,0))))))</f>
        <v xml:space="preserve"> </v>
      </c>
      <c r="G12" s="9" t="str">
        <f>IF(A12=0," ",IF(ISBLANK('Первичные данные 2 кл.'!C15)=TRUE," ",IF(ISBLANK('инд. оценки 1 кл.'!C14)=TRUE," ",IF('группы 2 кл.'!H14=4,0,IF('группы 2 кл.'!H14=1,1,IF(('группы 2 кл.'!H14-'группы 1 кл.'!H12)&lt;0,1,0))))))</f>
        <v xml:space="preserve"> </v>
      </c>
      <c r="H12" s="77" t="str">
        <f>IF(A12=0," ",IF(ISBLANK('Первичные данные 2 кл.'!C15)=TRUE," ",IF(ISBLANK('инд. оценки 1 кл.'!C14)=TRUE," ",IF('группы 2 кл.'!I14=4,0,IF('группы 2 кл.'!I14=1,1,IF(('группы 2 кл.'!I14-'группы 1 кл.'!I12)&lt;0,1,0))))))</f>
        <v xml:space="preserve"> </v>
      </c>
      <c r="I12" s="76" t="str">
        <f>IF(A12=0," ",IF(ISBLANK('Первичные данные 2 кл.'!C15)=TRUE," ",IF(ISBLANK('инд. оценки 1 кл.'!C14)=TRUE," ",IF('группы 2 кл.'!J14=4,0,IF('группы 2 кл.'!J14=1,1,IF(('группы 2 кл.'!J14-'группы 1 кл.'!J12)&lt;0,1,0))))))</f>
        <v xml:space="preserve"> </v>
      </c>
      <c r="J12" s="115" t="str">
        <f>IF(A12=0," ",IF(ISBLANK('Первичные данные 2 кл.'!C15)=TRUE," ",IF(ISBLANK('инд. оценки 1 кл.'!C14)=TRUE," ",IF(COUNTIF(B12:C12,1)&gt;0,1,0))))</f>
        <v xml:space="preserve"> </v>
      </c>
      <c r="K12" s="115" t="str">
        <f>IF(A12=0," ",IF(ISBLANK('Первичные данные 2 кл.'!C15)=TRUE," ",IF(ISBLANK('инд. оценки 1 кл.'!C14)=TRUE," ",IF(COUNTIF(D12:I12,1)&gt;COUNTIF(D12:I12,0),1,0))))</f>
        <v xml:space="preserve"> </v>
      </c>
      <c r="L12" s="117" t="str">
        <f>IF(A12=0," ",IF(ISBLANK('Первичные данные 2 кл.'!C15)=TRUE," ",IF(ISBLANK('инд. оценки 1 кл.'!C14)=TRUE," ",IF(COUNTIF(B12:I12,1)&gt;COUNTIF(B12:I12,0),1,0))))</f>
        <v xml:space="preserve"> </v>
      </c>
    </row>
    <row r="13" spans="1:12" x14ac:dyDescent="0.25">
      <c r="A13" s="102">
        <f>'инд. оценки 2 кл.'!A16</f>
        <v>0</v>
      </c>
      <c r="B13" s="75" t="str">
        <f>IF(A13=0," ",IF(ISBLANK('Первичные данные 2 кл.'!C16)=TRUE," ",IF(ISBLANK('инд. оценки 1 кл.'!C15)=TRUE," ",IF('группы 2 кл.'!B15=4,0,IF('группы 2 кл.'!B15=1,1,IF(('группы 2 кл.'!B15-'группы 1 кл.'!C13)&lt;0,1,0))))))</f>
        <v xml:space="preserve"> </v>
      </c>
      <c r="C13" s="76" t="str">
        <f>IF(A13=0," ",IF(ISBLANK('Первичные данные 2 кл.'!C16)=TRUE," ",IF(ISBLANK('инд. оценки 1 кл.'!C15)=TRUE," ",IF('группы 2 кл.'!C15=4,0,IF('группы 2 кл.'!C15=1,1,IF(('группы 2 кл.'!C15-'группы 1 кл.'!D13)&lt;0,1,0))))))</f>
        <v xml:space="preserve"> </v>
      </c>
      <c r="D13" s="75" t="str">
        <f>IF(A13=0," ",IF(ISBLANK('Первичные данные 2 кл.'!C16)=TRUE," ",IF(ISBLANK('инд. оценки 1 кл.'!C15)=TRUE," ",IF('группы 2 кл.'!E15=4,0,IF('группы 2 кл.'!E15=1,1,IF(('группы 2 кл.'!E15-'группы 1 кл.'!E13)&lt;0,1,0))))))</f>
        <v xml:space="preserve"> </v>
      </c>
      <c r="E13" s="9" t="str">
        <f>IF(A13=0," ",IF(ISBLANK('Первичные данные 2 кл.'!C16)=TRUE," ",IF(ISBLANK('инд. оценки 1 кл.'!C15)=TRUE," ",IF('группы 2 кл.'!F15=4,0,IF('группы 2 кл.'!F15=1,1,IF(('группы 2 кл.'!F15-'группы 1 кл.'!F13)&lt;0,1,0))))))</f>
        <v xml:space="preserve"> </v>
      </c>
      <c r="F13" s="77" t="str">
        <f>IF(A13=0," ",IF(ISBLANK('Первичные данные 2 кл.'!C16)=TRUE," ",IF(ISBLANK('инд. оценки 1 кл.'!C15)=TRUE," ",IF('группы 2 кл.'!G15=4,0,IF('группы 2 кл.'!G15=1,1,IF(('группы 2 кл.'!G15-'группы 1 кл.'!G13)&lt;0,1,0))))))</f>
        <v xml:space="preserve"> </v>
      </c>
      <c r="G13" s="9" t="str">
        <f>IF(A13=0," ",IF(ISBLANK('Первичные данные 2 кл.'!C16)=TRUE," ",IF(ISBLANK('инд. оценки 1 кл.'!C15)=TRUE," ",IF('группы 2 кл.'!H15=4,0,IF('группы 2 кл.'!H15=1,1,IF(('группы 2 кл.'!H15-'группы 1 кл.'!H13)&lt;0,1,0))))))</f>
        <v xml:space="preserve"> </v>
      </c>
      <c r="H13" s="77" t="str">
        <f>IF(A13=0," ",IF(ISBLANK('Первичные данные 2 кл.'!C16)=TRUE," ",IF(ISBLANK('инд. оценки 1 кл.'!C15)=TRUE," ",IF('группы 2 кл.'!I15=4,0,IF('группы 2 кл.'!I15=1,1,IF(('группы 2 кл.'!I15-'группы 1 кл.'!I13)&lt;0,1,0))))))</f>
        <v xml:space="preserve"> </v>
      </c>
      <c r="I13" s="76" t="str">
        <f>IF(A13=0," ",IF(ISBLANK('Первичные данные 2 кл.'!C16)=TRUE," ",IF(ISBLANK('инд. оценки 1 кл.'!C15)=TRUE," ",IF('группы 2 кл.'!J15=4,0,IF('группы 2 кл.'!J15=1,1,IF(('группы 2 кл.'!J15-'группы 1 кл.'!J13)&lt;0,1,0))))))</f>
        <v xml:space="preserve"> </v>
      </c>
      <c r="J13" s="115" t="str">
        <f>IF(A13=0," ",IF(ISBLANK('Первичные данные 2 кл.'!C16)=TRUE," ",IF(ISBLANK('инд. оценки 1 кл.'!C15)=TRUE," ",IF(COUNTIF(B13:C13,1)&gt;0,1,0))))</f>
        <v xml:space="preserve"> </v>
      </c>
      <c r="K13" s="115" t="str">
        <f>IF(A13=0," ",IF(ISBLANK('Первичные данные 2 кл.'!C16)=TRUE," ",IF(ISBLANK('инд. оценки 1 кл.'!C15)=TRUE," ",IF(COUNTIF(D13:I13,1)&gt;COUNTIF(D13:I13,0),1,0))))</f>
        <v xml:space="preserve"> </v>
      </c>
      <c r="L13" s="117" t="str">
        <f>IF(A13=0," ",IF(ISBLANK('Первичные данные 2 кл.'!C16)=TRUE," ",IF(ISBLANK('инд. оценки 1 кл.'!C15)=TRUE," ",IF(COUNTIF(B13:I13,1)&gt;COUNTIF(B13:I13,0),1,0))))</f>
        <v xml:space="preserve"> </v>
      </c>
    </row>
    <row r="14" spans="1:12" x14ac:dyDescent="0.25">
      <c r="A14" s="102">
        <f>'инд. оценки 2 кл.'!A17</f>
        <v>0</v>
      </c>
      <c r="B14" s="75" t="str">
        <f>IF(A14=0," ",IF(ISBLANK('Первичные данные 2 кл.'!C17)=TRUE," ",IF(ISBLANK('инд. оценки 1 кл.'!C16)=TRUE," ",IF('группы 2 кл.'!B16=4,0,IF('группы 2 кл.'!B16=1,1,IF(('группы 2 кл.'!B16-'группы 1 кл.'!C14)&lt;0,1,0))))))</f>
        <v xml:space="preserve"> </v>
      </c>
      <c r="C14" s="76" t="str">
        <f>IF(A14=0," ",IF(ISBLANK('Первичные данные 2 кл.'!C17)=TRUE," ",IF(ISBLANK('инд. оценки 1 кл.'!C16)=TRUE," ",IF('группы 2 кл.'!C16=4,0,IF('группы 2 кл.'!C16=1,1,IF(('группы 2 кл.'!C16-'группы 1 кл.'!D14)&lt;0,1,0))))))</f>
        <v xml:space="preserve"> </v>
      </c>
      <c r="D14" s="75" t="str">
        <f>IF(A14=0," ",IF(ISBLANK('Первичные данные 2 кл.'!C17)=TRUE," ",IF(ISBLANK('инд. оценки 1 кл.'!C16)=TRUE," ",IF('группы 2 кл.'!E16=4,0,IF('группы 2 кл.'!E16=1,1,IF(('группы 2 кл.'!E16-'группы 1 кл.'!E14)&lt;0,1,0))))))</f>
        <v xml:space="preserve"> </v>
      </c>
      <c r="E14" s="9" t="str">
        <f>IF(A14=0," ",IF(ISBLANK('Первичные данные 2 кл.'!C17)=TRUE," ",IF(ISBLANK('инд. оценки 1 кл.'!C16)=TRUE," ",IF('группы 2 кл.'!F16=4,0,IF('группы 2 кл.'!F16=1,1,IF(('группы 2 кл.'!F16-'группы 1 кл.'!F14)&lt;0,1,0))))))</f>
        <v xml:space="preserve"> </v>
      </c>
      <c r="F14" s="77" t="str">
        <f>IF(A14=0," ",IF(ISBLANK('Первичные данные 2 кл.'!C17)=TRUE," ",IF(ISBLANK('инд. оценки 1 кл.'!C16)=TRUE," ",IF('группы 2 кл.'!G16=4,0,IF('группы 2 кл.'!G16=1,1,IF(('группы 2 кл.'!G16-'группы 1 кл.'!G14)&lt;0,1,0))))))</f>
        <v xml:space="preserve"> </v>
      </c>
      <c r="G14" s="9" t="str">
        <f>IF(A14=0," ",IF(ISBLANK('Первичные данные 2 кл.'!C17)=TRUE," ",IF(ISBLANK('инд. оценки 1 кл.'!C16)=TRUE," ",IF('группы 2 кл.'!H16=4,0,IF('группы 2 кл.'!H16=1,1,IF(('группы 2 кл.'!H16-'группы 1 кл.'!H14)&lt;0,1,0))))))</f>
        <v xml:space="preserve"> </v>
      </c>
      <c r="H14" s="77" t="str">
        <f>IF(A14=0," ",IF(ISBLANK('Первичные данные 2 кл.'!C17)=TRUE," ",IF(ISBLANK('инд. оценки 1 кл.'!C16)=TRUE," ",IF('группы 2 кл.'!I16=4,0,IF('группы 2 кл.'!I16=1,1,IF(('группы 2 кл.'!I16-'группы 1 кл.'!I14)&lt;0,1,0))))))</f>
        <v xml:space="preserve"> </v>
      </c>
      <c r="I14" s="76" t="str">
        <f>IF(A14=0," ",IF(ISBLANK('Первичные данные 2 кл.'!C17)=TRUE," ",IF(ISBLANK('инд. оценки 1 кл.'!C16)=TRUE," ",IF('группы 2 кл.'!J16=4,0,IF('группы 2 кл.'!J16=1,1,IF(('группы 2 кл.'!J16-'группы 1 кл.'!J14)&lt;0,1,0))))))</f>
        <v xml:space="preserve"> </v>
      </c>
      <c r="J14" s="115" t="str">
        <f>IF(A14=0," ",IF(ISBLANK('Первичные данные 2 кл.'!C17)=TRUE," ",IF(ISBLANK('инд. оценки 1 кл.'!C16)=TRUE," ",IF(COUNTIF(B14:C14,1)&gt;0,1,0))))</f>
        <v xml:space="preserve"> </v>
      </c>
      <c r="K14" s="115" t="str">
        <f>IF(A14=0," ",IF(ISBLANK('Первичные данные 2 кл.'!C17)=TRUE," ",IF(ISBLANK('инд. оценки 1 кл.'!C16)=TRUE," ",IF(COUNTIF(D14:I14,1)&gt;COUNTIF(D14:I14,0),1,0))))</f>
        <v xml:space="preserve"> </v>
      </c>
      <c r="L14" s="117" t="str">
        <f>IF(A14=0," ",IF(ISBLANK('Первичные данные 2 кл.'!C17)=TRUE," ",IF(ISBLANK('инд. оценки 1 кл.'!C16)=TRUE," ",IF(COUNTIF(B14:I14,1)&gt;COUNTIF(B14:I14,0),1,0))))</f>
        <v xml:space="preserve"> </v>
      </c>
    </row>
    <row r="15" spans="1:12" x14ac:dyDescent="0.25">
      <c r="A15" s="102">
        <f>'инд. оценки 2 кл.'!A18</f>
        <v>0</v>
      </c>
      <c r="B15" s="75" t="str">
        <f>IF(A15=0," ",IF(ISBLANK('Первичные данные 2 кл.'!C18)=TRUE," ",IF(ISBLANK('инд. оценки 1 кл.'!C17)=TRUE," ",IF('группы 2 кл.'!B17=4,0,IF('группы 2 кл.'!B17=1,1,IF(('группы 2 кл.'!B17-'группы 1 кл.'!C15)&lt;0,1,0))))))</f>
        <v xml:space="preserve"> </v>
      </c>
      <c r="C15" s="76" t="str">
        <f>IF(A15=0," ",IF(ISBLANK('Первичные данные 2 кл.'!C18)=TRUE," ",IF(ISBLANK('инд. оценки 1 кл.'!C17)=TRUE," ",IF('группы 2 кл.'!C17=4,0,IF('группы 2 кл.'!C17=1,1,IF(('группы 2 кл.'!C17-'группы 1 кл.'!D15)&lt;0,1,0))))))</f>
        <v xml:space="preserve"> </v>
      </c>
      <c r="D15" s="75" t="str">
        <f>IF(A15=0," ",IF(ISBLANK('Первичные данные 2 кл.'!C18)=TRUE," ",IF(ISBLANK('инд. оценки 1 кл.'!C17)=TRUE," ",IF('группы 2 кл.'!E17=4,0,IF('группы 2 кл.'!E17=1,1,IF(('группы 2 кл.'!E17-'группы 1 кл.'!E15)&lt;0,1,0))))))</f>
        <v xml:space="preserve"> </v>
      </c>
      <c r="E15" s="9" t="str">
        <f>IF(A15=0," ",IF(ISBLANK('Первичные данные 2 кл.'!C18)=TRUE," ",IF(ISBLANK('инд. оценки 1 кл.'!C17)=TRUE," ",IF('группы 2 кл.'!F17=4,0,IF('группы 2 кл.'!F17=1,1,IF(('группы 2 кл.'!F17-'группы 1 кл.'!F15)&lt;0,1,0))))))</f>
        <v xml:space="preserve"> </v>
      </c>
      <c r="F15" s="77" t="str">
        <f>IF(A15=0," ",IF(ISBLANK('Первичные данные 2 кл.'!C18)=TRUE," ",IF(ISBLANK('инд. оценки 1 кл.'!C17)=TRUE," ",IF('группы 2 кл.'!G17=4,0,IF('группы 2 кл.'!G17=1,1,IF(('группы 2 кл.'!G17-'группы 1 кл.'!G15)&lt;0,1,0))))))</f>
        <v xml:space="preserve"> </v>
      </c>
      <c r="G15" s="9" t="str">
        <f>IF(A15=0," ",IF(ISBLANK('Первичные данные 2 кл.'!C18)=TRUE," ",IF(ISBLANK('инд. оценки 1 кл.'!C17)=TRUE," ",IF('группы 2 кл.'!H17=4,0,IF('группы 2 кл.'!H17=1,1,IF(('группы 2 кл.'!H17-'группы 1 кл.'!H15)&lt;0,1,0))))))</f>
        <v xml:space="preserve"> </v>
      </c>
      <c r="H15" s="77" t="str">
        <f>IF(A15=0," ",IF(ISBLANK('Первичные данные 2 кл.'!C18)=TRUE," ",IF(ISBLANK('инд. оценки 1 кл.'!C17)=TRUE," ",IF('группы 2 кл.'!I17=4,0,IF('группы 2 кл.'!I17=1,1,IF(('группы 2 кл.'!I17-'группы 1 кл.'!I15)&lt;0,1,0))))))</f>
        <v xml:space="preserve"> </v>
      </c>
      <c r="I15" s="76" t="str">
        <f>IF(A15=0," ",IF(ISBLANK('Первичные данные 2 кл.'!C18)=TRUE," ",IF(ISBLANK('инд. оценки 1 кл.'!C17)=TRUE," ",IF('группы 2 кл.'!J17=4,0,IF('группы 2 кл.'!J17=1,1,IF(('группы 2 кл.'!J17-'группы 1 кл.'!J15)&lt;0,1,0))))))</f>
        <v xml:space="preserve"> </v>
      </c>
      <c r="J15" s="115" t="str">
        <f>IF(A15=0," ",IF(ISBLANK('Первичные данные 2 кл.'!C18)=TRUE," ",IF(ISBLANK('инд. оценки 1 кл.'!C17)=TRUE," ",IF(COUNTIF(B15:C15,1)&gt;0,1,0))))</f>
        <v xml:space="preserve"> </v>
      </c>
      <c r="K15" s="115" t="str">
        <f>IF(A15=0," ",IF(ISBLANK('Первичные данные 2 кл.'!C18)=TRUE," ",IF(ISBLANK('инд. оценки 1 кл.'!C17)=TRUE," ",IF(COUNTIF(D15:I15,1)&gt;COUNTIF(D15:I15,0),1,0))))</f>
        <v xml:space="preserve"> </v>
      </c>
      <c r="L15" s="117" t="str">
        <f>IF(A15=0," ",IF(ISBLANK('Первичные данные 2 кл.'!C18)=TRUE," ",IF(ISBLANK('инд. оценки 1 кл.'!C17)=TRUE," ",IF(COUNTIF(B15:I15,1)&gt;COUNTIF(B15:I15,0),1,0))))</f>
        <v xml:space="preserve"> </v>
      </c>
    </row>
    <row r="16" spans="1:12" x14ac:dyDescent="0.25">
      <c r="A16" s="102">
        <f>'инд. оценки 2 кл.'!A19</f>
        <v>0</v>
      </c>
      <c r="B16" s="75" t="str">
        <f>IF(A16=0," ",IF(ISBLANK('Первичные данные 2 кл.'!C19)=TRUE," ",IF(ISBLANK('инд. оценки 1 кл.'!C18)=TRUE," ",IF('группы 2 кл.'!B18=4,0,IF('группы 2 кл.'!B18=1,1,IF(('группы 2 кл.'!B18-'группы 1 кл.'!C16)&lt;0,1,0))))))</f>
        <v xml:space="preserve"> </v>
      </c>
      <c r="C16" s="76" t="str">
        <f>IF(A16=0," ",IF(ISBLANK('Первичные данные 2 кл.'!C19)=TRUE," ",IF(ISBLANK('инд. оценки 1 кл.'!C18)=TRUE," ",IF('группы 2 кл.'!C18=4,0,IF('группы 2 кл.'!C18=1,1,IF(('группы 2 кл.'!C18-'группы 1 кл.'!D16)&lt;0,1,0))))))</f>
        <v xml:space="preserve"> </v>
      </c>
      <c r="D16" s="75" t="str">
        <f>IF(A16=0," ",IF(ISBLANK('Первичные данные 2 кл.'!C19)=TRUE," ",IF(ISBLANK('инд. оценки 1 кл.'!C18)=TRUE," ",IF('группы 2 кл.'!E18=4,0,IF('группы 2 кл.'!E18=1,1,IF(('группы 2 кл.'!E18-'группы 1 кл.'!E16)&lt;0,1,0))))))</f>
        <v xml:space="preserve"> </v>
      </c>
      <c r="E16" s="9" t="str">
        <f>IF(A16=0," ",IF(ISBLANK('Первичные данные 2 кл.'!C19)=TRUE," ",IF(ISBLANK('инд. оценки 1 кл.'!C18)=TRUE," ",IF('группы 2 кл.'!F18=4,0,IF('группы 2 кл.'!F18=1,1,IF(('группы 2 кл.'!F18-'группы 1 кл.'!F16)&lt;0,1,0))))))</f>
        <v xml:space="preserve"> </v>
      </c>
      <c r="F16" s="77" t="str">
        <f>IF(A16=0," ",IF(ISBLANK('Первичные данные 2 кл.'!C19)=TRUE," ",IF(ISBLANK('инд. оценки 1 кл.'!C18)=TRUE," ",IF('группы 2 кл.'!G18=4,0,IF('группы 2 кл.'!G18=1,1,IF(('группы 2 кл.'!G18-'группы 1 кл.'!G16)&lt;0,1,0))))))</f>
        <v xml:space="preserve"> </v>
      </c>
      <c r="G16" s="9" t="str">
        <f>IF(A16=0," ",IF(ISBLANK('Первичные данные 2 кл.'!C19)=TRUE," ",IF(ISBLANK('инд. оценки 1 кл.'!C18)=TRUE," ",IF('группы 2 кл.'!H18=4,0,IF('группы 2 кл.'!H18=1,1,IF(('группы 2 кл.'!H18-'группы 1 кл.'!H16)&lt;0,1,0))))))</f>
        <v xml:space="preserve"> </v>
      </c>
      <c r="H16" s="77" t="str">
        <f>IF(A16=0," ",IF(ISBLANK('Первичные данные 2 кл.'!C19)=TRUE," ",IF(ISBLANK('инд. оценки 1 кл.'!C18)=TRUE," ",IF('группы 2 кл.'!I18=4,0,IF('группы 2 кл.'!I18=1,1,IF(('группы 2 кл.'!I18-'группы 1 кл.'!I16)&lt;0,1,0))))))</f>
        <v xml:space="preserve"> </v>
      </c>
      <c r="I16" s="76" t="str">
        <f>IF(A16=0," ",IF(ISBLANK('Первичные данные 2 кл.'!C19)=TRUE," ",IF(ISBLANK('инд. оценки 1 кл.'!C18)=TRUE," ",IF('группы 2 кл.'!J18=4,0,IF('группы 2 кл.'!J18=1,1,IF(('группы 2 кл.'!J18-'группы 1 кл.'!J16)&lt;0,1,0))))))</f>
        <v xml:space="preserve"> </v>
      </c>
      <c r="J16" s="115" t="str">
        <f>IF(A16=0," ",IF(ISBLANK('Первичные данные 2 кл.'!C19)=TRUE," ",IF(ISBLANK('инд. оценки 1 кл.'!C18)=TRUE," ",IF(COUNTIF(B16:C16,1)&gt;0,1,0))))</f>
        <v xml:space="preserve"> </v>
      </c>
      <c r="K16" s="115" t="str">
        <f>IF(A16=0," ",IF(ISBLANK('Первичные данные 2 кл.'!C19)=TRUE," ",IF(ISBLANK('инд. оценки 1 кл.'!C18)=TRUE," ",IF(COUNTIF(D16:I16,1)&gt;COUNTIF(D16:I16,0),1,0))))</f>
        <v xml:space="preserve"> </v>
      </c>
      <c r="L16" s="117" t="str">
        <f>IF(A16=0," ",IF(ISBLANK('Первичные данные 2 кл.'!C19)=TRUE," ",IF(ISBLANK('инд. оценки 1 кл.'!C18)=TRUE," ",IF(COUNTIF(B16:I16,1)&gt;COUNTIF(B16:I16,0),1,0))))</f>
        <v xml:space="preserve"> </v>
      </c>
    </row>
    <row r="17" spans="1:12" x14ac:dyDescent="0.25">
      <c r="A17" s="102">
        <f>'инд. оценки 2 кл.'!A20</f>
        <v>0</v>
      </c>
      <c r="B17" s="75" t="str">
        <f>IF(A17=0," ",IF(ISBLANK('Первичные данные 2 кл.'!C20)=TRUE," ",IF(ISBLANK('инд. оценки 1 кл.'!C19)=TRUE," ",IF('группы 2 кл.'!B19=4,0,IF('группы 2 кл.'!B19=1,1,IF(('группы 2 кл.'!B19-'группы 1 кл.'!C17)&lt;0,1,0))))))</f>
        <v xml:space="preserve"> </v>
      </c>
      <c r="C17" s="76" t="str">
        <f>IF(A17=0," ",IF(ISBLANK('Первичные данные 2 кл.'!C20)=TRUE," ",IF(ISBLANK('инд. оценки 1 кл.'!C19)=TRUE," ",IF('группы 2 кл.'!C19=4,0,IF('группы 2 кл.'!C19=1,1,IF(('группы 2 кл.'!C19-'группы 1 кл.'!D17)&lt;0,1,0))))))</f>
        <v xml:space="preserve"> </v>
      </c>
      <c r="D17" s="75" t="str">
        <f>IF(A17=0," ",IF(ISBLANK('Первичные данные 2 кл.'!C20)=TRUE," ",IF(ISBLANK('инд. оценки 1 кл.'!C19)=TRUE," ",IF('группы 2 кл.'!E19=4,0,IF('группы 2 кл.'!E19=1,1,IF(('группы 2 кл.'!E19-'группы 1 кл.'!E17)&lt;0,1,0))))))</f>
        <v xml:space="preserve"> </v>
      </c>
      <c r="E17" s="9" t="str">
        <f>IF(A17=0," ",IF(ISBLANK('Первичные данные 2 кл.'!C20)=TRUE," ",IF(ISBLANK('инд. оценки 1 кл.'!C19)=TRUE," ",IF('группы 2 кл.'!F19=4,0,IF('группы 2 кл.'!F19=1,1,IF(('группы 2 кл.'!F19-'группы 1 кл.'!F17)&lt;0,1,0))))))</f>
        <v xml:space="preserve"> </v>
      </c>
      <c r="F17" s="77" t="str">
        <f>IF(A17=0," ",IF(ISBLANK('Первичные данные 2 кл.'!C20)=TRUE," ",IF(ISBLANK('инд. оценки 1 кл.'!C19)=TRUE," ",IF('группы 2 кл.'!G19=4,0,IF('группы 2 кл.'!G19=1,1,IF(('группы 2 кл.'!G19-'группы 1 кл.'!G17)&lt;0,1,0))))))</f>
        <v xml:space="preserve"> </v>
      </c>
      <c r="G17" s="9" t="str">
        <f>IF(A17=0," ",IF(ISBLANK('Первичные данные 2 кл.'!C20)=TRUE," ",IF(ISBLANK('инд. оценки 1 кл.'!C19)=TRUE," ",IF('группы 2 кл.'!H19=4,0,IF('группы 2 кл.'!H19=1,1,IF(('группы 2 кл.'!H19-'группы 1 кл.'!H17)&lt;0,1,0))))))</f>
        <v xml:space="preserve"> </v>
      </c>
      <c r="H17" s="77" t="str">
        <f>IF(A17=0," ",IF(ISBLANK('Первичные данные 2 кл.'!C20)=TRUE," ",IF(ISBLANK('инд. оценки 1 кл.'!C19)=TRUE," ",IF('группы 2 кл.'!I19=4,0,IF('группы 2 кл.'!I19=1,1,IF(('группы 2 кл.'!I19-'группы 1 кл.'!I17)&lt;0,1,0))))))</f>
        <v xml:space="preserve"> </v>
      </c>
      <c r="I17" s="76" t="str">
        <f>IF(A17=0," ",IF(ISBLANK('Первичные данные 2 кл.'!C20)=TRUE," ",IF(ISBLANK('инд. оценки 1 кл.'!C19)=TRUE," ",IF('группы 2 кл.'!J19=4,0,IF('группы 2 кл.'!J19=1,1,IF(('группы 2 кл.'!J19-'группы 1 кл.'!J17)&lt;0,1,0))))))</f>
        <v xml:space="preserve"> </v>
      </c>
      <c r="J17" s="115" t="str">
        <f>IF(A17=0," ",IF(ISBLANK('Первичные данные 2 кл.'!C20)=TRUE," ",IF(ISBLANK('инд. оценки 1 кл.'!C19)=TRUE," ",IF(COUNTIF(B17:C17,1)&gt;0,1,0))))</f>
        <v xml:space="preserve"> </v>
      </c>
      <c r="K17" s="115" t="str">
        <f>IF(A17=0," ",IF(ISBLANK('Первичные данные 2 кл.'!C20)=TRUE," ",IF(ISBLANK('инд. оценки 1 кл.'!C19)=TRUE," ",IF(COUNTIF(D17:I17,1)&gt;COUNTIF(D17:I17,0),1,0))))</f>
        <v xml:space="preserve"> </v>
      </c>
      <c r="L17" s="117" t="str">
        <f>IF(A17=0," ",IF(ISBLANK('Первичные данные 2 кл.'!C20)=TRUE," ",IF(ISBLANK('инд. оценки 1 кл.'!C19)=TRUE," ",IF(COUNTIF(B17:I17,1)&gt;COUNTIF(B17:I17,0),1,0))))</f>
        <v xml:space="preserve"> </v>
      </c>
    </row>
    <row r="18" spans="1:12" x14ac:dyDescent="0.25">
      <c r="A18" s="102">
        <f>'инд. оценки 2 кл.'!A21</f>
        <v>0</v>
      </c>
      <c r="B18" s="75" t="str">
        <f>IF(A18=0," ",IF(ISBLANK('Первичные данные 2 кл.'!C21)=TRUE," ",IF(ISBLANK('инд. оценки 1 кл.'!C20)=TRUE," ",IF('группы 2 кл.'!B20=4,0,IF('группы 2 кл.'!B20=1,1,IF(('группы 2 кл.'!B20-'группы 1 кл.'!C18)&lt;0,1,0))))))</f>
        <v xml:space="preserve"> </v>
      </c>
      <c r="C18" s="76" t="str">
        <f>IF(A18=0," ",IF(ISBLANK('Первичные данные 2 кл.'!C21)=TRUE," ",IF(ISBLANK('инд. оценки 1 кл.'!C20)=TRUE," ",IF('группы 2 кл.'!C20=4,0,IF('группы 2 кл.'!C20=1,1,IF(('группы 2 кл.'!C20-'группы 1 кл.'!D18)&lt;0,1,0))))))</f>
        <v xml:space="preserve"> </v>
      </c>
      <c r="D18" s="75" t="str">
        <f>IF(A18=0," ",IF(ISBLANK('Первичные данные 2 кл.'!C21)=TRUE," ",IF(ISBLANK('инд. оценки 1 кл.'!C20)=TRUE," ",IF('группы 2 кл.'!E20=4,0,IF('группы 2 кл.'!E20=1,1,IF(('группы 2 кл.'!E20-'группы 1 кл.'!E18)&lt;0,1,0))))))</f>
        <v xml:space="preserve"> </v>
      </c>
      <c r="E18" s="9" t="str">
        <f>IF(A18=0," ",IF(ISBLANK('Первичные данные 2 кл.'!C21)=TRUE," ",IF(ISBLANK('инд. оценки 1 кл.'!C20)=TRUE," ",IF('группы 2 кл.'!F20=4,0,IF('группы 2 кл.'!F20=1,1,IF(('группы 2 кл.'!F20-'группы 1 кл.'!F18)&lt;0,1,0))))))</f>
        <v xml:space="preserve"> </v>
      </c>
      <c r="F18" s="77" t="str">
        <f>IF(A18=0," ",IF(ISBLANK('Первичные данные 2 кл.'!C21)=TRUE," ",IF(ISBLANK('инд. оценки 1 кл.'!C20)=TRUE," ",IF('группы 2 кл.'!G20=4,0,IF('группы 2 кл.'!G20=1,1,IF(('группы 2 кл.'!G20-'группы 1 кл.'!G18)&lt;0,1,0))))))</f>
        <v xml:space="preserve"> </v>
      </c>
      <c r="G18" s="9" t="str">
        <f>IF(A18=0," ",IF(ISBLANK('Первичные данные 2 кл.'!C21)=TRUE," ",IF(ISBLANK('инд. оценки 1 кл.'!C20)=TRUE," ",IF('группы 2 кл.'!H20=4,0,IF('группы 2 кл.'!H20=1,1,IF(('группы 2 кл.'!H20-'группы 1 кл.'!H18)&lt;0,1,0))))))</f>
        <v xml:space="preserve"> </v>
      </c>
      <c r="H18" s="77" t="str">
        <f>IF(A18=0," ",IF(ISBLANK('Первичные данные 2 кл.'!C21)=TRUE," ",IF(ISBLANK('инд. оценки 1 кл.'!C20)=TRUE," ",IF('группы 2 кл.'!I20=4,0,IF('группы 2 кл.'!I20=1,1,IF(('группы 2 кл.'!I20-'группы 1 кл.'!I18)&lt;0,1,0))))))</f>
        <v xml:space="preserve"> </v>
      </c>
      <c r="I18" s="76" t="str">
        <f>IF(A18=0," ",IF(ISBLANK('Первичные данные 2 кл.'!C21)=TRUE," ",IF(ISBLANK('инд. оценки 1 кл.'!C20)=TRUE," ",IF('группы 2 кл.'!J20=4,0,IF('группы 2 кл.'!J20=1,1,IF(('группы 2 кл.'!J20-'группы 1 кл.'!J18)&lt;0,1,0))))))</f>
        <v xml:space="preserve"> </v>
      </c>
      <c r="J18" s="115" t="str">
        <f>IF(A18=0," ",IF(ISBLANK('Первичные данные 2 кл.'!C21)=TRUE," ",IF(ISBLANK('инд. оценки 1 кл.'!C20)=TRUE," ",IF(COUNTIF(B18:C18,1)&gt;0,1,0))))</f>
        <v xml:space="preserve"> </v>
      </c>
      <c r="K18" s="115" t="str">
        <f>IF(A18=0," ",IF(ISBLANK('Первичные данные 2 кл.'!C21)=TRUE," ",IF(ISBLANK('инд. оценки 1 кл.'!C20)=TRUE," ",IF(COUNTIF(D18:I18,1)&gt;COUNTIF(D18:I18,0),1,0))))</f>
        <v xml:space="preserve"> </v>
      </c>
      <c r="L18" s="117" t="str">
        <f>IF(A18=0," ",IF(ISBLANK('Первичные данные 2 кл.'!C21)=TRUE," ",IF(ISBLANK('инд. оценки 1 кл.'!C20)=TRUE," ",IF(COUNTIF(B18:I18,1)&gt;COUNTIF(B18:I18,0),1,0))))</f>
        <v xml:space="preserve"> </v>
      </c>
    </row>
    <row r="19" spans="1:12" x14ac:dyDescent="0.25">
      <c r="A19" s="102">
        <f>'инд. оценки 2 кл.'!A22</f>
        <v>0</v>
      </c>
      <c r="B19" s="75" t="str">
        <f>IF(A19=0," ",IF(ISBLANK('Первичные данные 2 кл.'!C22)=TRUE," ",IF(ISBLANK('инд. оценки 1 кл.'!C21)=TRUE," ",IF('группы 2 кл.'!B21=4,0,IF('группы 2 кл.'!B21=1,1,IF(('группы 2 кл.'!B21-'группы 1 кл.'!C19)&lt;0,1,0))))))</f>
        <v xml:space="preserve"> </v>
      </c>
      <c r="C19" s="76" t="str">
        <f>IF(A19=0," ",IF(ISBLANK('Первичные данные 2 кл.'!C22)=TRUE," ",IF(ISBLANK('инд. оценки 1 кл.'!C21)=TRUE," ",IF('группы 2 кл.'!C21=4,0,IF('группы 2 кл.'!C21=1,1,IF(('группы 2 кл.'!C21-'группы 1 кл.'!D19)&lt;0,1,0))))))</f>
        <v xml:space="preserve"> </v>
      </c>
      <c r="D19" s="75" t="str">
        <f>IF(A19=0," ",IF(ISBLANK('Первичные данные 2 кл.'!C22)=TRUE," ",IF(ISBLANK('инд. оценки 1 кл.'!C21)=TRUE," ",IF('группы 2 кл.'!E21=4,0,IF('группы 2 кл.'!E21=1,1,IF(('группы 2 кл.'!E21-'группы 1 кл.'!E19)&lt;0,1,0))))))</f>
        <v xml:space="preserve"> </v>
      </c>
      <c r="E19" s="9" t="str">
        <f>IF(A19=0," ",IF(ISBLANK('Первичные данные 2 кл.'!C22)=TRUE," ",IF(ISBLANK('инд. оценки 1 кл.'!C21)=TRUE," ",IF('группы 2 кл.'!F21=4,0,IF('группы 2 кл.'!F21=1,1,IF(('группы 2 кл.'!F21-'группы 1 кл.'!F19)&lt;0,1,0))))))</f>
        <v xml:space="preserve"> </v>
      </c>
      <c r="F19" s="77" t="str">
        <f>IF(A19=0," ",IF(ISBLANK('Первичные данные 2 кл.'!C22)=TRUE," ",IF(ISBLANK('инд. оценки 1 кл.'!C21)=TRUE," ",IF('группы 2 кл.'!G21=4,0,IF('группы 2 кл.'!G21=1,1,IF(('группы 2 кл.'!G21-'группы 1 кл.'!G19)&lt;0,1,0))))))</f>
        <v xml:space="preserve"> </v>
      </c>
      <c r="G19" s="9" t="str">
        <f>IF(A19=0," ",IF(ISBLANK('Первичные данные 2 кл.'!C22)=TRUE," ",IF(ISBLANK('инд. оценки 1 кл.'!C21)=TRUE," ",IF('группы 2 кл.'!H21=4,0,IF('группы 2 кл.'!H21=1,1,IF(('группы 2 кл.'!H21-'группы 1 кл.'!H19)&lt;0,1,0))))))</f>
        <v xml:space="preserve"> </v>
      </c>
      <c r="H19" s="77" t="str">
        <f>IF(A19=0," ",IF(ISBLANK('Первичные данные 2 кл.'!C22)=TRUE," ",IF(ISBLANK('инд. оценки 1 кл.'!C21)=TRUE," ",IF('группы 2 кл.'!I21=4,0,IF('группы 2 кл.'!I21=1,1,IF(('группы 2 кл.'!I21-'группы 1 кл.'!I19)&lt;0,1,0))))))</f>
        <v xml:space="preserve"> </v>
      </c>
      <c r="I19" s="76" t="str">
        <f>IF(A19=0," ",IF(ISBLANK('Первичные данные 2 кл.'!C22)=TRUE," ",IF(ISBLANK('инд. оценки 1 кл.'!C21)=TRUE," ",IF('группы 2 кл.'!J21=4,0,IF('группы 2 кл.'!J21=1,1,IF(('группы 2 кл.'!J21-'группы 1 кл.'!J19)&lt;0,1,0))))))</f>
        <v xml:space="preserve"> </v>
      </c>
      <c r="J19" s="115" t="str">
        <f>IF(A19=0," ",IF(ISBLANK('Первичные данные 2 кл.'!C22)=TRUE," ",IF(ISBLANK('инд. оценки 1 кл.'!C21)=TRUE," ",IF(COUNTIF(B19:C19,1)&gt;0,1,0))))</f>
        <v xml:space="preserve"> </v>
      </c>
      <c r="K19" s="115" t="str">
        <f>IF(A19=0," ",IF(ISBLANK('Первичные данные 2 кл.'!C22)=TRUE," ",IF(ISBLANK('инд. оценки 1 кл.'!C21)=TRUE," ",IF(COUNTIF(D19:I19,1)&gt;COUNTIF(D19:I19,0),1,0))))</f>
        <v xml:space="preserve"> </v>
      </c>
      <c r="L19" s="117" t="str">
        <f>IF(A19=0," ",IF(ISBLANK('Первичные данные 2 кл.'!C22)=TRUE," ",IF(ISBLANK('инд. оценки 1 кл.'!C21)=TRUE," ",IF(COUNTIF(B19:I19,1)&gt;COUNTIF(B19:I19,0),1,0))))</f>
        <v xml:space="preserve"> </v>
      </c>
    </row>
    <row r="20" spans="1:12" x14ac:dyDescent="0.25">
      <c r="A20" s="102">
        <f>'инд. оценки 2 кл.'!A23</f>
        <v>0</v>
      </c>
      <c r="B20" s="75" t="str">
        <f>IF(A20=0," ",IF(ISBLANK('Первичные данные 2 кл.'!C23)=TRUE," ",IF(ISBLANK('инд. оценки 1 кл.'!C22)=TRUE," ",IF('группы 2 кл.'!B22=4,0,IF('группы 2 кл.'!B22=1,1,IF(('группы 2 кл.'!B22-'группы 1 кл.'!C20)&lt;0,1,0))))))</f>
        <v xml:space="preserve"> </v>
      </c>
      <c r="C20" s="76" t="str">
        <f>IF(A20=0," ",IF(ISBLANK('Первичные данные 2 кл.'!C23)=TRUE," ",IF(ISBLANK('инд. оценки 1 кл.'!C22)=TRUE," ",IF('группы 2 кл.'!C22=4,0,IF('группы 2 кл.'!C22=1,1,IF(('группы 2 кл.'!C22-'группы 1 кл.'!D20)&lt;0,1,0))))))</f>
        <v xml:space="preserve"> </v>
      </c>
      <c r="D20" s="75" t="str">
        <f>IF(A20=0," ",IF(ISBLANK('Первичные данные 2 кл.'!C23)=TRUE," ",IF(ISBLANK('инд. оценки 1 кл.'!C22)=TRUE," ",IF('группы 2 кл.'!E22=4,0,IF('группы 2 кл.'!E22=1,1,IF(('группы 2 кл.'!E22-'группы 1 кл.'!E20)&lt;0,1,0))))))</f>
        <v xml:space="preserve"> </v>
      </c>
      <c r="E20" s="9" t="str">
        <f>IF(A20=0," ",IF(ISBLANK('Первичные данные 2 кл.'!C23)=TRUE," ",IF(ISBLANK('инд. оценки 1 кл.'!C22)=TRUE," ",IF('группы 2 кл.'!F22=4,0,IF('группы 2 кл.'!F22=1,1,IF(('группы 2 кл.'!F22-'группы 1 кл.'!F20)&lt;0,1,0))))))</f>
        <v xml:space="preserve"> </v>
      </c>
      <c r="F20" s="77" t="str">
        <f>IF(A20=0," ",IF(ISBLANK('Первичные данные 2 кл.'!C23)=TRUE," ",IF(ISBLANK('инд. оценки 1 кл.'!C22)=TRUE," ",IF('группы 2 кл.'!G22=4,0,IF('группы 2 кл.'!G22=1,1,IF(('группы 2 кл.'!G22-'группы 1 кл.'!G20)&lt;0,1,0))))))</f>
        <v xml:space="preserve"> </v>
      </c>
      <c r="G20" s="9" t="str">
        <f>IF(A20=0," ",IF(ISBLANK('Первичные данные 2 кл.'!C23)=TRUE," ",IF(ISBLANK('инд. оценки 1 кл.'!C22)=TRUE," ",IF('группы 2 кл.'!H22=4,0,IF('группы 2 кл.'!H22=1,1,IF(('группы 2 кл.'!H22-'группы 1 кл.'!H20)&lt;0,1,0))))))</f>
        <v xml:space="preserve"> </v>
      </c>
      <c r="H20" s="77" t="str">
        <f>IF(A20=0," ",IF(ISBLANK('Первичные данные 2 кл.'!C23)=TRUE," ",IF(ISBLANK('инд. оценки 1 кл.'!C22)=TRUE," ",IF('группы 2 кл.'!I22=4,0,IF('группы 2 кл.'!I22=1,1,IF(('группы 2 кл.'!I22-'группы 1 кл.'!I20)&lt;0,1,0))))))</f>
        <v xml:space="preserve"> </v>
      </c>
      <c r="I20" s="76" t="str">
        <f>IF(A20=0," ",IF(ISBLANK('Первичные данные 2 кл.'!C23)=TRUE," ",IF(ISBLANK('инд. оценки 1 кл.'!C22)=TRUE," ",IF('группы 2 кл.'!J22=4,0,IF('группы 2 кл.'!J22=1,1,IF(('группы 2 кл.'!J22-'группы 1 кл.'!J20)&lt;0,1,0))))))</f>
        <v xml:space="preserve"> </v>
      </c>
      <c r="J20" s="115" t="str">
        <f>IF(A20=0," ",IF(ISBLANK('Первичные данные 2 кл.'!C23)=TRUE," ",IF(ISBLANK('инд. оценки 1 кл.'!C22)=TRUE," ",IF(COUNTIF(B20:C20,1)&gt;0,1,0))))</f>
        <v xml:space="preserve"> </v>
      </c>
      <c r="K20" s="115" t="str">
        <f>IF(A20=0," ",IF(ISBLANK('Первичные данные 2 кл.'!C23)=TRUE," ",IF(ISBLANK('инд. оценки 1 кл.'!C22)=TRUE," ",IF(COUNTIF(D20:I20,1)&gt;COUNTIF(D20:I20,0),1,0))))</f>
        <v xml:space="preserve"> </v>
      </c>
      <c r="L20" s="117" t="str">
        <f>IF(A20=0," ",IF(ISBLANK('Первичные данные 2 кл.'!C23)=TRUE," ",IF(ISBLANK('инд. оценки 1 кл.'!C22)=TRUE," ",IF(COUNTIF(B20:I20,1)&gt;COUNTIF(B20:I20,0),1,0))))</f>
        <v xml:space="preserve"> </v>
      </c>
    </row>
    <row r="21" spans="1:12" x14ac:dyDescent="0.25">
      <c r="A21" s="102">
        <f>'инд. оценки 2 кл.'!A24</f>
        <v>0</v>
      </c>
      <c r="B21" s="75" t="str">
        <f>IF(A21=0," ",IF(ISBLANK('Первичные данные 2 кл.'!C24)=TRUE," ",IF(ISBLANK('инд. оценки 1 кл.'!C23)=TRUE," ",IF('группы 2 кл.'!B23=4,0,IF('группы 2 кл.'!B23=1,1,IF(('группы 2 кл.'!B23-'группы 1 кл.'!C21)&lt;0,1,0))))))</f>
        <v xml:space="preserve"> </v>
      </c>
      <c r="C21" s="76" t="str">
        <f>IF(A21=0," ",IF(ISBLANK('Первичные данные 2 кл.'!C24)=TRUE," ",IF(ISBLANK('инд. оценки 1 кл.'!C23)=TRUE," ",IF('группы 2 кл.'!C23=4,0,IF('группы 2 кл.'!C23=1,1,IF(('группы 2 кл.'!C23-'группы 1 кл.'!D21)&lt;0,1,0))))))</f>
        <v xml:space="preserve"> </v>
      </c>
      <c r="D21" s="75" t="str">
        <f>IF(A21=0," ",IF(ISBLANK('Первичные данные 2 кл.'!C24)=TRUE," ",IF(ISBLANK('инд. оценки 1 кл.'!C23)=TRUE," ",IF('группы 2 кл.'!E23=4,0,IF('группы 2 кл.'!E23=1,1,IF(('группы 2 кл.'!E23-'группы 1 кл.'!E21)&lt;0,1,0))))))</f>
        <v xml:space="preserve"> </v>
      </c>
      <c r="E21" s="9" t="str">
        <f>IF(A21=0," ",IF(ISBLANK('Первичные данные 2 кл.'!C24)=TRUE," ",IF(ISBLANK('инд. оценки 1 кл.'!C23)=TRUE," ",IF('группы 2 кл.'!F23=4,0,IF('группы 2 кл.'!F23=1,1,IF(('группы 2 кл.'!F23-'группы 1 кл.'!F21)&lt;0,1,0))))))</f>
        <v xml:space="preserve"> </v>
      </c>
      <c r="F21" s="77" t="str">
        <f>IF(A21=0," ",IF(ISBLANK('Первичные данные 2 кл.'!C24)=TRUE," ",IF(ISBLANK('инд. оценки 1 кл.'!C23)=TRUE," ",IF('группы 2 кл.'!G23=4,0,IF('группы 2 кл.'!G23=1,1,IF(('группы 2 кл.'!G23-'группы 1 кл.'!G21)&lt;0,1,0))))))</f>
        <v xml:space="preserve"> </v>
      </c>
      <c r="G21" s="9" t="str">
        <f>IF(A21=0," ",IF(ISBLANK('Первичные данные 2 кл.'!C24)=TRUE," ",IF(ISBLANK('инд. оценки 1 кл.'!C23)=TRUE," ",IF('группы 2 кл.'!H23=4,0,IF('группы 2 кл.'!H23=1,1,IF(('группы 2 кл.'!H23-'группы 1 кл.'!H21)&lt;0,1,0))))))</f>
        <v xml:space="preserve"> </v>
      </c>
      <c r="H21" s="77" t="str">
        <f>IF(A21=0," ",IF(ISBLANK('Первичные данные 2 кл.'!C24)=TRUE," ",IF(ISBLANK('инд. оценки 1 кл.'!C23)=TRUE," ",IF('группы 2 кл.'!I23=4,0,IF('группы 2 кл.'!I23=1,1,IF(('группы 2 кл.'!I23-'группы 1 кл.'!I21)&lt;0,1,0))))))</f>
        <v xml:space="preserve"> </v>
      </c>
      <c r="I21" s="76" t="str">
        <f>IF(A21=0," ",IF(ISBLANK('Первичные данные 2 кл.'!C24)=TRUE," ",IF(ISBLANK('инд. оценки 1 кл.'!C23)=TRUE," ",IF('группы 2 кл.'!J23=4,0,IF('группы 2 кл.'!J23=1,1,IF(('группы 2 кл.'!J23-'группы 1 кл.'!J21)&lt;0,1,0))))))</f>
        <v xml:space="preserve"> </v>
      </c>
      <c r="J21" s="115" t="str">
        <f>IF(A21=0," ",IF(ISBLANK('Первичные данные 2 кл.'!C24)=TRUE," ",IF(ISBLANK('инд. оценки 1 кл.'!C23)=TRUE," ",IF(COUNTIF(B21:C21,1)&gt;0,1,0))))</f>
        <v xml:space="preserve"> </v>
      </c>
      <c r="K21" s="115" t="str">
        <f>IF(A21=0," ",IF(ISBLANK('Первичные данные 2 кл.'!C24)=TRUE," ",IF(ISBLANK('инд. оценки 1 кл.'!C23)=TRUE," ",IF(COUNTIF(D21:I21,1)&gt;COUNTIF(D21:I21,0),1,0))))</f>
        <v xml:space="preserve"> </v>
      </c>
      <c r="L21" s="117" t="str">
        <f>IF(A21=0," ",IF(ISBLANK('Первичные данные 2 кл.'!C24)=TRUE," ",IF(ISBLANK('инд. оценки 1 кл.'!C23)=TRUE," ",IF(COUNTIF(B21:I21,1)&gt;COUNTIF(B21:I21,0),1,0))))</f>
        <v xml:space="preserve"> </v>
      </c>
    </row>
    <row r="22" spans="1:12" x14ac:dyDescent="0.25">
      <c r="A22" s="102">
        <f>'инд. оценки 2 кл.'!A25</f>
        <v>0</v>
      </c>
      <c r="B22" s="75" t="str">
        <f>IF(A22=0," ",IF(ISBLANK('Первичные данные 2 кл.'!C25)=TRUE," ",IF(ISBLANK('инд. оценки 1 кл.'!C24)=TRUE," ",IF('группы 2 кл.'!B24=4,0,IF('группы 2 кл.'!B24=1,1,IF(('группы 2 кл.'!B24-'группы 1 кл.'!C22)&lt;0,1,0))))))</f>
        <v xml:space="preserve"> </v>
      </c>
      <c r="C22" s="76" t="str">
        <f>IF(A22=0," ",IF(ISBLANK('Первичные данные 2 кл.'!C25)=TRUE," ",IF(ISBLANK('инд. оценки 1 кл.'!C24)=TRUE," ",IF('группы 2 кл.'!C24=4,0,IF('группы 2 кл.'!C24=1,1,IF(('группы 2 кл.'!C24-'группы 1 кл.'!D22)&lt;0,1,0))))))</f>
        <v xml:space="preserve"> </v>
      </c>
      <c r="D22" s="75" t="str">
        <f>IF(A22=0," ",IF(ISBLANK('Первичные данные 2 кл.'!C25)=TRUE," ",IF(ISBLANK('инд. оценки 1 кл.'!C24)=TRUE," ",IF('группы 2 кл.'!E24=4,0,IF('группы 2 кл.'!E24=1,1,IF(('группы 2 кл.'!E24-'группы 1 кл.'!E22)&lt;0,1,0))))))</f>
        <v xml:space="preserve"> </v>
      </c>
      <c r="E22" s="9" t="str">
        <f>IF(A22=0," ",IF(ISBLANK('Первичные данные 2 кл.'!C25)=TRUE," ",IF(ISBLANK('инд. оценки 1 кл.'!C24)=TRUE," ",IF('группы 2 кл.'!F24=4,0,IF('группы 2 кл.'!F24=1,1,IF(('группы 2 кл.'!F24-'группы 1 кл.'!F22)&lt;0,1,0))))))</f>
        <v xml:space="preserve"> </v>
      </c>
      <c r="F22" s="77" t="str">
        <f>IF(A22=0," ",IF(ISBLANK('Первичные данные 2 кл.'!C25)=TRUE," ",IF(ISBLANK('инд. оценки 1 кл.'!C24)=TRUE," ",IF('группы 2 кл.'!G24=4,0,IF('группы 2 кл.'!G24=1,1,IF(('группы 2 кл.'!G24-'группы 1 кл.'!G22)&lt;0,1,0))))))</f>
        <v xml:space="preserve"> </v>
      </c>
      <c r="G22" s="9" t="str">
        <f>IF(A22=0," ",IF(ISBLANK('Первичные данные 2 кл.'!C25)=TRUE," ",IF(ISBLANK('инд. оценки 1 кл.'!C24)=TRUE," ",IF('группы 2 кл.'!H24=4,0,IF('группы 2 кл.'!H24=1,1,IF(('группы 2 кл.'!H24-'группы 1 кл.'!H22)&lt;0,1,0))))))</f>
        <v xml:space="preserve"> </v>
      </c>
      <c r="H22" s="77" t="str">
        <f>IF(A22=0," ",IF(ISBLANK('Первичные данные 2 кл.'!C25)=TRUE," ",IF(ISBLANK('инд. оценки 1 кл.'!C24)=TRUE," ",IF('группы 2 кл.'!I24=4,0,IF('группы 2 кл.'!I24=1,1,IF(('группы 2 кл.'!I24-'группы 1 кл.'!I22)&lt;0,1,0))))))</f>
        <v xml:space="preserve"> </v>
      </c>
      <c r="I22" s="76" t="str">
        <f>IF(A22=0," ",IF(ISBLANK('Первичные данные 2 кл.'!C25)=TRUE," ",IF(ISBLANK('инд. оценки 1 кл.'!C24)=TRUE," ",IF('группы 2 кл.'!J24=4,0,IF('группы 2 кл.'!J24=1,1,IF(('группы 2 кл.'!J24-'группы 1 кл.'!J22)&lt;0,1,0))))))</f>
        <v xml:space="preserve"> </v>
      </c>
      <c r="J22" s="115" t="str">
        <f>IF(A22=0," ",IF(ISBLANK('Первичные данные 2 кл.'!C25)=TRUE," ",IF(ISBLANK('инд. оценки 1 кл.'!C24)=TRUE," ",IF(COUNTIF(B22:C22,1)&gt;0,1,0))))</f>
        <v xml:space="preserve"> </v>
      </c>
      <c r="K22" s="115" t="str">
        <f>IF(A22=0," ",IF(ISBLANK('Первичные данные 2 кл.'!C25)=TRUE," ",IF(ISBLANK('инд. оценки 1 кл.'!C24)=TRUE," ",IF(COUNTIF(D22:I22,1)&gt;COUNTIF(D22:I22,0),1,0))))</f>
        <v xml:space="preserve"> </v>
      </c>
      <c r="L22" s="117" t="str">
        <f>IF(A22=0," ",IF(ISBLANK('Первичные данные 2 кл.'!C25)=TRUE," ",IF(ISBLANK('инд. оценки 1 кл.'!C24)=TRUE," ",IF(COUNTIF(B22:I22,1)&gt;COUNTIF(B22:I22,0),1,0))))</f>
        <v xml:space="preserve"> </v>
      </c>
    </row>
    <row r="23" spans="1:12" x14ac:dyDescent="0.25">
      <c r="A23" s="102">
        <f>'инд. оценки 2 кл.'!A26</f>
        <v>0</v>
      </c>
      <c r="B23" s="75" t="str">
        <f>IF(A23=0," ",IF(ISBLANK('Первичные данные 2 кл.'!C26)=TRUE," ",IF(ISBLANK('инд. оценки 1 кл.'!C25)=TRUE," ",IF('группы 2 кл.'!B25=4,0,IF('группы 2 кл.'!B25=1,1,IF(('группы 2 кл.'!B25-'группы 1 кл.'!C23)&lt;0,1,0))))))</f>
        <v xml:space="preserve"> </v>
      </c>
      <c r="C23" s="76" t="str">
        <f>IF(A23=0," ",IF(ISBLANK('Первичные данные 2 кл.'!C26)=TRUE," ",IF(ISBLANK('инд. оценки 1 кл.'!C25)=TRUE," ",IF('группы 2 кл.'!C25=4,0,IF('группы 2 кл.'!C25=1,1,IF(('группы 2 кл.'!C25-'группы 1 кл.'!D23)&lt;0,1,0))))))</f>
        <v xml:space="preserve"> </v>
      </c>
      <c r="D23" s="75" t="str">
        <f>IF(A23=0," ",IF(ISBLANK('Первичные данные 2 кл.'!C26)=TRUE," ",IF(ISBLANK('инд. оценки 1 кл.'!C25)=TRUE," ",IF('группы 2 кл.'!E25=4,0,IF('группы 2 кл.'!E25=1,1,IF(('группы 2 кл.'!E25-'группы 1 кл.'!E23)&lt;0,1,0))))))</f>
        <v xml:space="preserve"> </v>
      </c>
      <c r="E23" s="9" t="str">
        <f>IF(A23=0," ",IF(ISBLANK('Первичные данные 2 кл.'!C26)=TRUE," ",IF(ISBLANK('инд. оценки 1 кл.'!C25)=TRUE," ",IF('группы 2 кл.'!F25=4,0,IF('группы 2 кл.'!F25=1,1,IF(('группы 2 кл.'!F25-'группы 1 кл.'!F23)&lt;0,1,0))))))</f>
        <v xml:space="preserve"> </v>
      </c>
      <c r="F23" s="77" t="str">
        <f>IF(A23=0," ",IF(ISBLANK('Первичные данные 2 кл.'!C26)=TRUE," ",IF(ISBLANK('инд. оценки 1 кл.'!C25)=TRUE," ",IF('группы 2 кл.'!G25=4,0,IF('группы 2 кл.'!G25=1,1,IF(('группы 2 кл.'!G25-'группы 1 кл.'!G23)&lt;0,1,0))))))</f>
        <v xml:space="preserve"> </v>
      </c>
      <c r="G23" s="9" t="str">
        <f>IF(A23=0," ",IF(ISBLANK('Первичные данные 2 кл.'!C26)=TRUE," ",IF(ISBLANK('инд. оценки 1 кл.'!C25)=TRUE," ",IF('группы 2 кл.'!H25=4,0,IF('группы 2 кл.'!H25=1,1,IF(('группы 2 кл.'!H25-'группы 1 кл.'!H23)&lt;0,1,0))))))</f>
        <v xml:space="preserve"> </v>
      </c>
      <c r="H23" s="77" t="str">
        <f>IF(A23=0," ",IF(ISBLANK('Первичные данные 2 кл.'!C26)=TRUE," ",IF(ISBLANK('инд. оценки 1 кл.'!C25)=TRUE," ",IF('группы 2 кл.'!I25=4,0,IF('группы 2 кл.'!I25=1,1,IF(('группы 2 кл.'!I25-'группы 1 кл.'!I23)&lt;0,1,0))))))</f>
        <v xml:space="preserve"> </v>
      </c>
      <c r="I23" s="76" t="str">
        <f>IF(A23=0," ",IF(ISBLANK('Первичные данные 2 кл.'!C26)=TRUE," ",IF(ISBLANK('инд. оценки 1 кл.'!C25)=TRUE," ",IF('группы 2 кл.'!J25=4,0,IF('группы 2 кл.'!J25=1,1,IF(('группы 2 кл.'!J25-'группы 1 кл.'!J23)&lt;0,1,0))))))</f>
        <v xml:space="preserve"> </v>
      </c>
      <c r="J23" s="115" t="str">
        <f>IF(A23=0," ",IF(ISBLANK('Первичные данные 2 кл.'!C26)=TRUE," ",IF(ISBLANK('инд. оценки 1 кл.'!C25)=TRUE," ",IF(COUNTIF(B23:C23,1)&gt;0,1,0))))</f>
        <v xml:space="preserve"> </v>
      </c>
      <c r="K23" s="115" t="str">
        <f>IF(A23=0," ",IF(ISBLANK('Первичные данные 2 кл.'!C26)=TRUE," ",IF(ISBLANK('инд. оценки 1 кл.'!C25)=TRUE," ",IF(COUNTIF(D23:I23,1)&gt;COUNTIF(D23:I23,0),1,0))))</f>
        <v xml:space="preserve"> </v>
      </c>
      <c r="L23" s="117" t="str">
        <f>IF(A23=0," ",IF(ISBLANK('Первичные данные 2 кл.'!C26)=TRUE," ",IF(ISBLANK('инд. оценки 1 кл.'!C25)=TRUE," ",IF(COUNTIF(B23:I23,1)&gt;COUNTIF(B23:I23,0),1,0))))</f>
        <v xml:space="preserve"> </v>
      </c>
    </row>
    <row r="24" spans="1:12" x14ac:dyDescent="0.25">
      <c r="A24" s="102">
        <f>'инд. оценки 2 кл.'!A27</f>
        <v>0</v>
      </c>
      <c r="B24" s="75" t="str">
        <f>IF(A24=0," ",IF(ISBLANK('Первичные данные 2 кл.'!C27)=TRUE," ",IF(ISBLANK('инд. оценки 1 кл.'!C26)=TRUE," ",IF('группы 2 кл.'!B26=4,0,IF('группы 2 кл.'!B26=1,1,IF(('группы 2 кл.'!B26-'группы 1 кл.'!C24)&lt;0,1,0))))))</f>
        <v xml:space="preserve"> </v>
      </c>
      <c r="C24" s="76" t="str">
        <f>IF(A24=0," ",IF(ISBLANK('Первичные данные 2 кл.'!C27)=TRUE," ",IF(ISBLANK('инд. оценки 1 кл.'!C26)=TRUE," ",IF('группы 2 кл.'!C26=4,0,IF('группы 2 кл.'!C26=1,1,IF(('группы 2 кл.'!C26-'группы 1 кл.'!D24)&lt;0,1,0))))))</f>
        <v xml:space="preserve"> </v>
      </c>
      <c r="D24" s="75" t="str">
        <f>IF(A24=0," ",IF(ISBLANK('Первичные данные 2 кл.'!C27)=TRUE," ",IF(ISBLANK('инд. оценки 1 кл.'!C26)=TRUE," ",IF('группы 2 кл.'!E26=4,0,IF('группы 2 кл.'!E26=1,1,IF(('группы 2 кл.'!E26-'группы 1 кл.'!E24)&lt;0,1,0))))))</f>
        <v xml:space="preserve"> </v>
      </c>
      <c r="E24" s="9" t="str">
        <f>IF(A24=0," ",IF(ISBLANK('Первичные данные 2 кл.'!C27)=TRUE," ",IF(ISBLANK('инд. оценки 1 кл.'!C26)=TRUE," ",IF('группы 2 кл.'!F26=4,0,IF('группы 2 кл.'!F26=1,1,IF(('группы 2 кл.'!F26-'группы 1 кл.'!F24)&lt;0,1,0))))))</f>
        <v xml:space="preserve"> </v>
      </c>
      <c r="F24" s="77" t="str">
        <f>IF(A24=0," ",IF(ISBLANK('Первичные данные 2 кл.'!C27)=TRUE," ",IF(ISBLANK('инд. оценки 1 кл.'!C26)=TRUE," ",IF('группы 2 кл.'!G26=4,0,IF('группы 2 кл.'!G26=1,1,IF(('группы 2 кл.'!G26-'группы 1 кл.'!G24)&lt;0,1,0))))))</f>
        <v xml:space="preserve"> </v>
      </c>
      <c r="G24" s="9" t="str">
        <f>IF(A24=0," ",IF(ISBLANK('Первичные данные 2 кл.'!C27)=TRUE," ",IF(ISBLANK('инд. оценки 1 кл.'!C26)=TRUE," ",IF('группы 2 кл.'!H26=4,0,IF('группы 2 кл.'!H26=1,1,IF(('группы 2 кл.'!H26-'группы 1 кл.'!H24)&lt;0,1,0))))))</f>
        <v xml:space="preserve"> </v>
      </c>
      <c r="H24" s="77" t="str">
        <f>IF(A24=0," ",IF(ISBLANK('Первичные данные 2 кл.'!C27)=TRUE," ",IF(ISBLANK('инд. оценки 1 кл.'!C26)=TRUE," ",IF('группы 2 кл.'!I26=4,0,IF('группы 2 кл.'!I26=1,1,IF(('группы 2 кл.'!I26-'группы 1 кл.'!I24)&lt;0,1,0))))))</f>
        <v xml:space="preserve"> </v>
      </c>
      <c r="I24" s="76" t="str">
        <f>IF(A24=0," ",IF(ISBLANK('Первичные данные 2 кл.'!C27)=TRUE," ",IF(ISBLANK('инд. оценки 1 кл.'!C26)=TRUE," ",IF('группы 2 кл.'!J26=4,0,IF('группы 2 кл.'!J26=1,1,IF(('группы 2 кл.'!J26-'группы 1 кл.'!J24)&lt;0,1,0))))))</f>
        <v xml:space="preserve"> </v>
      </c>
      <c r="J24" s="115" t="str">
        <f>IF(A24=0," ",IF(ISBLANK('Первичные данные 2 кл.'!C27)=TRUE," ",IF(ISBLANK('инд. оценки 1 кл.'!C26)=TRUE," ",IF(COUNTIF(B24:C24,1)&gt;0,1,0))))</f>
        <v xml:space="preserve"> </v>
      </c>
      <c r="K24" s="115" t="str">
        <f>IF(A24=0," ",IF(ISBLANK('Первичные данные 2 кл.'!C27)=TRUE," ",IF(ISBLANK('инд. оценки 1 кл.'!C26)=TRUE," ",IF(COUNTIF(D24:I24,1)&gt;COUNTIF(D24:I24,0),1,0))))</f>
        <v xml:space="preserve"> </v>
      </c>
      <c r="L24" s="117" t="str">
        <f>IF(A24=0," ",IF(ISBLANK('Первичные данные 2 кл.'!C27)=TRUE," ",IF(ISBLANK('инд. оценки 1 кл.'!C26)=TRUE," ",IF(COUNTIF(B24:I24,1)&gt;COUNTIF(B24:I24,0),1,0))))</f>
        <v xml:space="preserve"> </v>
      </c>
    </row>
    <row r="25" spans="1:12" x14ac:dyDescent="0.25">
      <c r="A25" s="102">
        <f>'инд. оценки 2 кл.'!A28</f>
        <v>0</v>
      </c>
      <c r="B25" s="75" t="str">
        <f>IF(A25=0," ",IF(ISBLANK('Первичные данные 2 кл.'!C28)=TRUE," ",IF(ISBLANK('инд. оценки 1 кл.'!C27)=TRUE," ",IF('группы 2 кл.'!B27=4,0,IF('группы 2 кл.'!B27=1,1,IF(('группы 2 кл.'!B27-'группы 1 кл.'!C25)&lt;0,1,0))))))</f>
        <v xml:space="preserve"> </v>
      </c>
      <c r="C25" s="76" t="str">
        <f>IF(A25=0," ",IF(ISBLANK('Первичные данные 2 кл.'!C28)=TRUE," ",IF(ISBLANK('инд. оценки 1 кл.'!C27)=TRUE," ",IF('группы 2 кл.'!C27=4,0,IF('группы 2 кл.'!C27=1,1,IF(('группы 2 кл.'!C27-'группы 1 кл.'!D25)&lt;0,1,0))))))</f>
        <v xml:space="preserve"> </v>
      </c>
      <c r="D25" s="75" t="str">
        <f>IF(A25=0," ",IF(ISBLANK('Первичные данные 2 кл.'!C28)=TRUE," ",IF(ISBLANK('инд. оценки 1 кл.'!C27)=TRUE," ",IF('группы 2 кл.'!E27=4,0,IF('группы 2 кл.'!E27=1,1,IF(('группы 2 кл.'!E27-'группы 1 кл.'!E25)&lt;0,1,0))))))</f>
        <v xml:space="preserve"> </v>
      </c>
      <c r="E25" s="9" t="str">
        <f>IF(A25=0," ",IF(ISBLANK('Первичные данные 2 кл.'!C28)=TRUE," ",IF(ISBLANK('инд. оценки 1 кл.'!C27)=TRUE," ",IF('группы 2 кл.'!F27=4,0,IF('группы 2 кл.'!F27=1,1,IF(('группы 2 кл.'!F27-'группы 1 кл.'!F25)&lt;0,1,0))))))</f>
        <v xml:space="preserve"> </v>
      </c>
      <c r="F25" s="77" t="str">
        <f>IF(A25=0," ",IF(ISBLANK('Первичные данные 2 кл.'!C28)=TRUE," ",IF(ISBLANK('инд. оценки 1 кл.'!C27)=TRUE," ",IF('группы 2 кл.'!G27=4,0,IF('группы 2 кл.'!G27=1,1,IF(('группы 2 кл.'!G27-'группы 1 кл.'!G25)&lt;0,1,0))))))</f>
        <v xml:space="preserve"> </v>
      </c>
      <c r="G25" s="9" t="str">
        <f>IF(A25=0," ",IF(ISBLANK('Первичные данные 2 кл.'!C28)=TRUE," ",IF(ISBLANK('инд. оценки 1 кл.'!C27)=TRUE," ",IF('группы 2 кл.'!H27=4,0,IF('группы 2 кл.'!H27=1,1,IF(('группы 2 кл.'!H27-'группы 1 кл.'!H25)&lt;0,1,0))))))</f>
        <v xml:space="preserve"> </v>
      </c>
      <c r="H25" s="77" t="str">
        <f>IF(A25=0," ",IF(ISBLANK('Первичные данные 2 кл.'!C28)=TRUE," ",IF(ISBLANK('инд. оценки 1 кл.'!C27)=TRUE," ",IF('группы 2 кл.'!I27=4,0,IF('группы 2 кл.'!I27=1,1,IF(('группы 2 кл.'!I27-'группы 1 кл.'!I25)&lt;0,1,0))))))</f>
        <v xml:space="preserve"> </v>
      </c>
      <c r="I25" s="76" t="str">
        <f>IF(A25=0," ",IF(ISBLANK('Первичные данные 2 кл.'!C28)=TRUE," ",IF(ISBLANK('инд. оценки 1 кл.'!C27)=TRUE," ",IF('группы 2 кл.'!J27=4,0,IF('группы 2 кл.'!J27=1,1,IF(('группы 2 кл.'!J27-'группы 1 кл.'!J25)&lt;0,1,0))))))</f>
        <v xml:space="preserve"> </v>
      </c>
      <c r="J25" s="115" t="str">
        <f>IF(A25=0," ",IF(ISBLANK('Первичные данные 2 кл.'!C28)=TRUE," ",IF(ISBLANK('инд. оценки 1 кл.'!C27)=TRUE," ",IF(COUNTIF(B25:C25,1)&gt;0,1,0))))</f>
        <v xml:space="preserve"> </v>
      </c>
      <c r="K25" s="115" t="str">
        <f>IF(A25=0," ",IF(ISBLANK('Первичные данные 2 кл.'!C28)=TRUE," ",IF(ISBLANK('инд. оценки 1 кл.'!C27)=TRUE," ",IF(COUNTIF(D25:I25,1)&gt;COUNTIF(D25:I25,0),1,0))))</f>
        <v xml:space="preserve"> </v>
      </c>
      <c r="L25" s="117" t="str">
        <f>IF(A25=0," ",IF(ISBLANK('Первичные данные 2 кл.'!C28)=TRUE," ",IF(ISBLANK('инд. оценки 1 кл.'!C27)=TRUE," ",IF(COUNTIF(B25:I25,1)&gt;COUNTIF(B25:I25,0),1,0))))</f>
        <v xml:space="preserve"> </v>
      </c>
    </row>
    <row r="26" spans="1:12" x14ac:dyDescent="0.25">
      <c r="A26" s="102">
        <f>'инд. оценки 2 кл.'!A29</f>
        <v>0</v>
      </c>
      <c r="B26" s="75" t="str">
        <f>IF(A26=0," ",IF(ISBLANK('Первичные данные 2 кл.'!C29)=TRUE," ",IF(ISBLANK('инд. оценки 1 кл.'!C28)=TRUE," ",IF('группы 2 кл.'!B28=4,0,IF('группы 2 кл.'!B28=1,1,IF(('группы 2 кл.'!B28-'группы 1 кл.'!C26)&lt;0,1,0))))))</f>
        <v xml:space="preserve"> </v>
      </c>
      <c r="C26" s="76" t="str">
        <f>IF(A26=0," ",IF(ISBLANK('Первичные данные 2 кл.'!C29)=TRUE," ",IF(ISBLANK('инд. оценки 1 кл.'!C28)=TRUE," ",IF('группы 2 кл.'!C28=4,0,IF('группы 2 кл.'!C28=1,1,IF(('группы 2 кл.'!C28-'группы 1 кл.'!D26)&lt;0,1,0))))))</f>
        <v xml:space="preserve"> </v>
      </c>
      <c r="D26" s="75" t="str">
        <f>IF(A26=0," ",IF(ISBLANK('Первичные данные 2 кл.'!C29)=TRUE," ",IF(ISBLANK('инд. оценки 1 кл.'!C28)=TRUE," ",IF('группы 2 кл.'!E28=4,0,IF('группы 2 кл.'!E28=1,1,IF(('группы 2 кл.'!E28-'группы 1 кл.'!E26)&lt;0,1,0))))))</f>
        <v xml:space="preserve"> </v>
      </c>
      <c r="E26" s="9" t="str">
        <f>IF(A26=0," ",IF(ISBLANK('Первичные данные 2 кл.'!C29)=TRUE," ",IF(ISBLANK('инд. оценки 1 кл.'!C28)=TRUE," ",IF('группы 2 кл.'!F28=4,0,IF('группы 2 кл.'!F28=1,1,IF(('группы 2 кл.'!F28-'группы 1 кл.'!F26)&lt;0,1,0))))))</f>
        <v xml:space="preserve"> </v>
      </c>
      <c r="F26" s="77" t="str">
        <f>IF(A26=0," ",IF(ISBLANK('Первичные данные 2 кл.'!C29)=TRUE," ",IF(ISBLANK('инд. оценки 1 кл.'!C28)=TRUE," ",IF('группы 2 кл.'!G28=4,0,IF('группы 2 кл.'!G28=1,1,IF(('группы 2 кл.'!G28-'группы 1 кл.'!G26)&lt;0,1,0))))))</f>
        <v xml:space="preserve"> </v>
      </c>
      <c r="G26" s="9" t="str">
        <f>IF(A26=0," ",IF(ISBLANK('Первичные данные 2 кл.'!C29)=TRUE," ",IF(ISBLANK('инд. оценки 1 кл.'!C28)=TRUE," ",IF('группы 2 кл.'!H28=4,0,IF('группы 2 кл.'!H28=1,1,IF(('группы 2 кл.'!H28-'группы 1 кл.'!H26)&lt;0,1,0))))))</f>
        <v xml:space="preserve"> </v>
      </c>
      <c r="H26" s="77" t="str">
        <f>IF(A26=0," ",IF(ISBLANK('Первичные данные 2 кл.'!C29)=TRUE," ",IF(ISBLANK('инд. оценки 1 кл.'!C28)=TRUE," ",IF('группы 2 кл.'!I28=4,0,IF('группы 2 кл.'!I28=1,1,IF(('группы 2 кл.'!I28-'группы 1 кл.'!I26)&lt;0,1,0))))))</f>
        <v xml:space="preserve"> </v>
      </c>
      <c r="I26" s="76" t="str">
        <f>IF(A26=0," ",IF(ISBLANK('Первичные данные 2 кл.'!C29)=TRUE," ",IF(ISBLANK('инд. оценки 1 кл.'!C28)=TRUE," ",IF('группы 2 кл.'!J28=4,0,IF('группы 2 кл.'!J28=1,1,IF(('группы 2 кл.'!J28-'группы 1 кл.'!J26)&lt;0,1,0))))))</f>
        <v xml:space="preserve"> </v>
      </c>
      <c r="J26" s="115" t="str">
        <f>IF(A26=0," ",IF(ISBLANK('Первичные данные 2 кл.'!C29)=TRUE," ",IF(ISBLANK('инд. оценки 1 кл.'!C28)=TRUE," ",IF(COUNTIF(B26:C26,1)&gt;0,1,0))))</f>
        <v xml:space="preserve"> </v>
      </c>
      <c r="K26" s="115" t="str">
        <f>IF(A26=0," ",IF(ISBLANK('Первичные данные 2 кл.'!C29)=TRUE," ",IF(ISBLANK('инд. оценки 1 кл.'!C28)=TRUE," ",IF(COUNTIF(D26:I26,1)&gt;COUNTIF(D26:I26,0),1,0))))</f>
        <v xml:space="preserve"> </v>
      </c>
      <c r="L26" s="117" t="str">
        <f>IF(A26=0," ",IF(ISBLANK('Первичные данные 2 кл.'!C29)=TRUE," ",IF(ISBLANK('инд. оценки 1 кл.'!C28)=TRUE," ",IF(COUNTIF(B26:I26,1)&gt;COUNTIF(B26:I26,0),1,0))))</f>
        <v xml:space="preserve"> </v>
      </c>
    </row>
    <row r="27" spans="1:12" x14ac:dyDescent="0.25">
      <c r="A27" s="102">
        <f>'инд. оценки 2 кл.'!A30</f>
        <v>0</v>
      </c>
      <c r="B27" s="75" t="str">
        <f>IF(A27=0," ",IF(ISBLANK('Первичные данные 2 кл.'!C30)=TRUE," ",IF(ISBLANK('инд. оценки 1 кл.'!C29)=TRUE," ",IF('группы 2 кл.'!B29=4,0,IF('группы 2 кл.'!B29=1,1,IF(('группы 2 кл.'!B29-'группы 1 кл.'!C27)&lt;0,1,0))))))</f>
        <v xml:space="preserve"> </v>
      </c>
      <c r="C27" s="76" t="str">
        <f>IF(A27=0," ",IF(ISBLANK('Первичные данные 2 кл.'!C30)=TRUE," ",IF(ISBLANK('инд. оценки 1 кл.'!C29)=TRUE," ",IF('группы 2 кл.'!C29=4,0,IF('группы 2 кл.'!C29=1,1,IF(('группы 2 кл.'!C29-'группы 1 кл.'!D27)&lt;0,1,0))))))</f>
        <v xml:space="preserve"> </v>
      </c>
      <c r="D27" s="75" t="str">
        <f>IF(A27=0," ",IF(ISBLANK('Первичные данные 2 кл.'!C30)=TRUE," ",IF(ISBLANK('инд. оценки 1 кл.'!C29)=TRUE," ",IF('группы 2 кл.'!E29=4,0,IF('группы 2 кл.'!E29=1,1,IF(('группы 2 кл.'!E29-'группы 1 кл.'!E27)&lt;0,1,0))))))</f>
        <v xml:space="preserve"> </v>
      </c>
      <c r="E27" s="9" t="str">
        <f>IF(A27=0," ",IF(ISBLANK('Первичные данные 2 кл.'!C30)=TRUE," ",IF(ISBLANK('инд. оценки 1 кл.'!C29)=TRUE," ",IF('группы 2 кл.'!F29=4,0,IF('группы 2 кл.'!F29=1,1,IF(('группы 2 кл.'!F29-'группы 1 кл.'!F27)&lt;0,1,0))))))</f>
        <v xml:space="preserve"> </v>
      </c>
      <c r="F27" s="77" t="str">
        <f>IF(A27=0," ",IF(ISBLANK('Первичные данные 2 кл.'!C30)=TRUE," ",IF(ISBLANK('инд. оценки 1 кл.'!C29)=TRUE," ",IF('группы 2 кл.'!G29=4,0,IF('группы 2 кл.'!G29=1,1,IF(('группы 2 кл.'!G29-'группы 1 кл.'!G27)&lt;0,1,0))))))</f>
        <v xml:space="preserve"> </v>
      </c>
      <c r="G27" s="9" t="str">
        <f>IF(A27=0," ",IF(ISBLANK('Первичные данные 2 кл.'!C30)=TRUE," ",IF(ISBLANK('инд. оценки 1 кл.'!C29)=TRUE," ",IF('группы 2 кл.'!H29=4,0,IF('группы 2 кл.'!H29=1,1,IF(('группы 2 кл.'!H29-'группы 1 кл.'!H27)&lt;0,1,0))))))</f>
        <v xml:space="preserve"> </v>
      </c>
      <c r="H27" s="77" t="str">
        <f>IF(A27=0," ",IF(ISBLANK('Первичные данные 2 кл.'!C30)=TRUE," ",IF(ISBLANK('инд. оценки 1 кл.'!C29)=TRUE," ",IF('группы 2 кл.'!I29=4,0,IF('группы 2 кл.'!I29=1,1,IF(('группы 2 кл.'!I29-'группы 1 кл.'!I27)&lt;0,1,0))))))</f>
        <v xml:space="preserve"> </v>
      </c>
      <c r="I27" s="76" t="str">
        <f>IF(A27=0," ",IF(ISBLANK('Первичные данные 2 кл.'!C30)=TRUE," ",IF(ISBLANK('инд. оценки 1 кл.'!C29)=TRUE," ",IF('группы 2 кл.'!J29=4,0,IF('группы 2 кл.'!J29=1,1,IF(('группы 2 кл.'!J29-'группы 1 кл.'!J27)&lt;0,1,0))))))</f>
        <v xml:space="preserve"> </v>
      </c>
      <c r="J27" s="115" t="str">
        <f>IF(A27=0," ",IF(ISBLANK('Первичные данные 2 кл.'!C30)=TRUE," ",IF(ISBLANK('инд. оценки 1 кл.'!C29)=TRUE," ",IF(COUNTIF(B27:C27,1)&gt;0,1,0))))</f>
        <v xml:space="preserve"> </v>
      </c>
      <c r="K27" s="115" t="str">
        <f>IF(A27=0," ",IF(ISBLANK('Первичные данные 2 кл.'!C30)=TRUE," ",IF(ISBLANK('инд. оценки 1 кл.'!C29)=TRUE," ",IF(COUNTIF(D27:I27,1)&gt;COUNTIF(D27:I27,0),1,0))))</f>
        <v xml:space="preserve"> </v>
      </c>
      <c r="L27" s="117" t="str">
        <f>IF(A27=0," ",IF(ISBLANK('Первичные данные 2 кл.'!C30)=TRUE," ",IF(ISBLANK('инд. оценки 1 кл.'!C29)=TRUE," ",IF(COUNTIF(B27:I27,1)&gt;COUNTIF(B27:I27,0),1,0))))</f>
        <v xml:space="preserve"> </v>
      </c>
    </row>
    <row r="28" spans="1:12" x14ac:dyDescent="0.25">
      <c r="A28" s="102">
        <f>'инд. оценки 2 кл.'!A31</f>
        <v>0</v>
      </c>
      <c r="B28" s="75" t="str">
        <f>IF(A28=0," ",IF(ISBLANK('Первичные данные 2 кл.'!C31)=TRUE," ",IF(ISBLANK('инд. оценки 1 кл.'!C30)=TRUE," ",IF('группы 2 кл.'!B30=4,0,IF('группы 2 кл.'!B30=1,1,IF(('группы 2 кл.'!B30-'группы 1 кл.'!C28)&lt;0,1,0))))))</f>
        <v xml:space="preserve"> </v>
      </c>
      <c r="C28" s="76" t="str">
        <f>IF(A28=0," ",IF(ISBLANK('Первичные данные 2 кл.'!C31)=TRUE," ",IF(ISBLANK('инд. оценки 1 кл.'!C30)=TRUE," ",IF('группы 2 кл.'!C30=4,0,IF('группы 2 кл.'!C30=1,1,IF(('группы 2 кл.'!C30-'группы 1 кл.'!D28)&lt;0,1,0))))))</f>
        <v xml:space="preserve"> </v>
      </c>
      <c r="D28" s="75" t="str">
        <f>IF(A28=0," ",IF(ISBLANK('Первичные данные 2 кл.'!C31)=TRUE," ",IF(ISBLANK('инд. оценки 1 кл.'!C30)=TRUE," ",IF('группы 2 кл.'!E30=4,0,IF('группы 2 кл.'!E30=1,1,IF(('группы 2 кл.'!E30-'группы 1 кл.'!E28)&lt;0,1,0))))))</f>
        <v xml:space="preserve"> </v>
      </c>
      <c r="E28" s="9" t="str">
        <f>IF(A28=0," ",IF(ISBLANK('Первичные данные 2 кл.'!C31)=TRUE," ",IF(ISBLANK('инд. оценки 1 кл.'!C30)=TRUE," ",IF('группы 2 кл.'!F30=4,0,IF('группы 2 кл.'!F30=1,1,IF(('группы 2 кл.'!F30-'группы 1 кл.'!F28)&lt;0,1,0))))))</f>
        <v xml:space="preserve"> </v>
      </c>
      <c r="F28" s="77" t="str">
        <f>IF(A28=0," ",IF(ISBLANK('Первичные данные 2 кл.'!C31)=TRUE," ",IF(ISBLANK('инд. оценки 1 кл.'!C30)=TRUE," ",IF('группы 2 кл.'!G30=4,0,IF('группы 2 кл.'!G30=1,1,IF(('группы 2 кл.'!G30-'группы 1 кл.'!G28)&lt;0,1,0))))))</f>
        <v xml:space="preserve"> </v>
      </c>
      <c r="G28" s="9" t="str">
        <f>IF(A28=0," ",IF(ISBLANK('Первичные данные 2 кл.'!C31)=TRUE," ",IF(ISBLANK('инд. оценки 1 кл.'!C30)=TRUE," ",IF('группы 2 кл.'!H30=4,0,IF('группы 2 кл.'!H30=1,1,IF(('группы 2 кл.'!H30-'группы 1 кл.'!H28)&lt;0,1,0))))))</f>
        <v xml:space="preserve"> </v>
      </c>
      <c r="H28" s="77" t="str">
        <f>IF(A28=0," ",IF(ISBLANK('Первичные данные 2 кл.'!C31)=TRUE," ",IF(ISBLANK('инд. оценки 1 кл.'!C30)=TRUE," ",IF('группы 2 кл.'!I30=4,0,IF('группы 2 кл.'!I30=1,1,IF(('группы 2 кл.'!I30-'группы 1 кл.'!I28)&lt;0,1,0))))))</f>
        <v xml:space="preserve"> </v>
      </c>
      <c r="I28" s="76" t="str">
        <f>IF(A28=0," ",IF(ISBLANK('Первичные данные 2 кл.'!C31)=TRUE," ",IF(ISBLANK('инд. оценки 1 кл.'!C30)=TRUE," ",IF('группы 2 кл.'!J30=4,0,IF('группы 2 кл.'!J30=1,1,IF(('группы 2 кл.'!J30-'группы 1 кл.'!J28)&lt;0,1,0))))))</f>
        <v xml:space="preserve"> </v>
      </c>
      <c r="J28" s="115" t="str">
        <f>IF(A28=0," ",IF(ISBLANK('Первичные данные 2 кл.'!C31)=TRUE," ",IF(ISBLANK('инд. оценки 1 кл.'!C30)=TRUE," ",IF(COUNTIF(B28:C28,1)&gt;0,1,0))))</f>
        <v xml:space="preserve"> </v>
      </c>
      <c r="K28" s="115" t="str">
        <f>IF(A28=0," ",IF(ISBLANK('Первичные данные 2 кл.'!C31)=TRUE," ",IF(ISBLANK('инд. оценки 1 кл.'!C30)=TRUE," ",IF(COUNTIF(D28:I28,1)&gt;COUNTIF(D28:I28,0),1,0))))</f>
        <v xml:space="preserve"> </v>
      </c>
      <c r="L28" s="117" t="str">
        <f>IF(A28=0," ",IF(ISBLANK('Первичные данные 2 кл.'!C31)=TRUE," ",IF(ISBLANK('инд. оценки 1 кл.'!C30)=TRUE," ",IF(COUNTIF(B28:I28,1)&gt;COUNTIF(B28:I28,0),1,0))))</f>
        <v xml:space="preserve"> </v>
      </c>
    </row>
    <row r="29" spans="1:12" x14ac:dyDescent="0.25">
      <c r="A29" s="102">
        <f>'инд. оценки 2 кл.'!A32</f>
        <v>0</v>
      </c>
      <c r="B29" s="75" t="str">
        <f>IF(A29=0," ",IF(ISBLANK('Первичные данные 2 кл.'!C32)=TRUE," ",IF(ISBLANK('инд. оценки 1 кл.'!C31)=TRUE," ",IF('группы 2 кл.'!B31=4,0,IF('группы 2 кл.'!B31=1,1,IF(('группы 2 кл.'!B31-'группы 1 кл.'!C29)&lt;0,1,0))))))</f>
        <v xml:space="preserve"> </v>
      </c>
      <c r="C29" s="76" t="str">
        <f>IF(A29=0," ",IF(ISBLANK('Первичные данные 2 кл.'!C32)=TRUE," ",IF(ISBLANK('инд. оценки 1 кл.'!C31)=TRUE," ",IF('группы 2 кл.'!C31=4,0,IF('группы 2 кл.'!C31=1,1,IF(('группы 2 кл.'!C31-'группы 1 кл.'!D29)&lt;0,1,0))))))</f>
        <v xml:space="preserve"> </v>
      </c>
      <c r="D29" s="75" t="str">
        <f>IF(A29=0," ",IF(ISBLANK('Первичные данные 2 кл.'!C32)=TRUE," ",IF(ISBLANK('инд. оценки 1 кл.'!C31)=TRUE," ",IF('группы 2 кл.'!E31=4,0,IF('группы 2 кл.'!E31=1,1,IF(('группы 2 кл.'!E31-'группы 1 кл.'!E29)&lt;0,1,0))))))</f>
        <v xml:space="preserve"> </v>
      </c>
      <c r="E29" s="9" t="str">
        <f>IF(A29=0," ",IF(ISBLANK('Первичные данные 2 кл.'!C32)=TRUE," ",IF(ISBLANK('инд. оценки 1 кл.'!C31)=TRUE," ",IF('группы 2 кл.'!F31=4,0,IF('группы 2 кл.'!F31=1,1,IF(('группы 2 кл.'!F31-'группы 1 кл.'!F29)&lt;0,1,0))))))</f>
        <v xml:space="preserve"> </v>
      </c>
      <c r="F29" s="77" t="str">
        <f>IF(A29=0," ",IF(ISBLANK('Первичные данные 2 кл.'!C32)=TRUE," ",IF(ISBLANK('инд. оценки 1 кл.'!C31)=TRUE," ",IF('группы 2 кл.'!G31=4,0,IF('группы 2 кл.'!G31=1,1,IF(('группы 2 кл.'!G31-'группы 1 кл.'!G29)&lt;0,1,0))))))</f>
        <v xml:space="preserve"> </v>
      </c>
      <c r="G29" s="9" t="str">
        <f>IF(A29=0," ",IF(ISBLANK('Первичные данные 2 кл.'!C32)=TRUE," ",IF(ISBLANK('инд. оценки 1 кл.'!C31)=TRUE," ",IF('группы 2 кл.'!H31=4,0,IF('группы 2 кл.'!H31=1,1,IF(('группы 2 кл.'!H31-'группы 1 кл.'!H29)&lt;0,1,0))))))</f>
        <v xml:space="preserve"> </v>
      </c>
      <c r="H29" s="77" t="str">
        <f>IF(A29=0," ",IF(ISBLANK('Первичные данные 2 кл.'!C32)=TRUE," ",IF(ISBLANK('инд. оценки 1 кл.'!C31)=TRUE," ",IF('группы 2 кл.'!I31=4,0,IF('группы 2 кл.'!I31=1,1,IF(('группы 2 кл.'!I31-'группы 1 кл.'!I29)&lt;0,1,0))))))</f>
        <v xml:space="preserve"> </v>
      </c>
      <c r="I29" s="76" t="str">
        <f>IF(A29=0," ",IF(ISBLANK('Первичные данные 2 кл.'!C32)=TRUE," ",IF(ISBLANK('инд. оценки 1 кл.'!C31)=TRUE," ",IF('группы 2 кл.'!J31=4,0,IF('группы 2 кл.'!J31=1,1,IF(('группы 2 кл.'!J31-'группы 1 кл.'!J29)&lt;0,1,0))))))</f>
        <v xml:space="preserve"> </v>
      </c>
      <c r="J29" s="115" t="str">
        <f>IF(A29=0," ",IF(ISBLANK('Первичные данные 2 кл.'!C32)=TRUE," ",IF(ISBLANK('инд. оценки 1 кл.'!C31)=TRUE," ",IF(COUNTIF(B29:C29,1)&gt;0,1,0))))</f>
        <v xml:space="preserve"> </v>
      </c>
      <c r="K29" s="115" t="str">
        <f>IF(A29=0," ",IF(ISBLANK('Первичные данные 2 кл.'!C32)=TRUE," ",IF(ISBLANK('инд. оценки 1 кл.'!C31)=TRUE," ",IF(COUNTIF(D29:I29,1)&gt;COUNTIF(D29:I29,0),1,0))))</f>
        <v xml:space="preserve"> </v>
      </c>
      <c r="L29" s="117" t="str">
        <f>IF(A29=0," ",IF(ISBLANK('Первичные данные 2 кл.'!C32)=TRUE," ",IF(ISBLANK('инд. оценки 1 кл.'!C31)=TRUE," ",IF(COUNTIF(B29:I29,1)&gt;COUNTIF(B29:I29,0),1,0))))</f>
        <v xml:space="preserve"> </v>
      </c>
    </row>
    <row r="30" spans="1:12" x14ac:dyDescent="0.25">
      <c r="A30" s="102">
        <f>'инд. оценки 2 кл.'!A33</f>
        <v>0</v>
      </c>
      <c r="B30" s="75" t="str">
        <f>IF(A30=0," ",IF(ISBLANK('Первичные данные 2 кл.'!C33)=TRUE," ",IF(ISBLANK('инд. оценки 1 кл.'!C32)=TRUE," ",IF('группы 2 кл.'!B32=4,0,IF('группы 2 кл.'!B32=1,1,IF(('группы 2 кл.'!B32-'группы 1 кл.'!C30)&lt;0,1,0))))))</f>
        <v xml:space="preserve"> </v>
      </c>
      <c r="C30" s="76" t="str">
        <f>IF(A30=0," ",IF(ISBLANK('Первичные данные 2 кл.'!C33)=TRUE," ",IF(ISBLANK('инд. оценки 1 кл.'!C32)=TRUE," ",IF('группы 2 кл.'!C32=4,0,IF('группы 2 кл.'!C32=1,1,IF(('группы 2 кл.'!C32-'группы 1 кл.'!D30)&lt;0,1,0))))))</f>
        <v xml:space="preserve"> </v>
      </c>
      <c r="D30" s="75" t="str">
        <f>IF(A30=0," ",IF(ISBLANK('Первичные данные 2 кл.'!C33)=TRUE," ",IF(ISBLANK('инд. оценки 1 кл.'!C32)=TRUE," ",IF('группы 2 кл.'!E32=4,0,IF('группы 2 кл.'!E32=1,1,IF(('группы 2 кл.'!E32-'группы 1 кл.'!E30)&lt;0,1,0))))))</f>
        <v xml:space="preserve"> </v>
      </c>
      <c r="E30" s="9" t="str">
        <f>IF(A30=0," ",IF(ISBLANK('Первичные данные 2 кл.'!C33)=TRUE," ",IF(ISBLANK('инд. оценки 1 кл.'!C32)=TRUE," ",IF('группы 2 кл.'!F32=4,0,IF('группы 2 кл.'!F32=1,1,IF(('группы 2 кл.'!F32-'группы 1 кл.'!F30)&lt;0,1,0))))))</f>
        <v xml:space="preserve"> </v>
      </c>
      <c r="F30" s="77" t="str">
        <f>IF(A30=0," ",IF(ISBLANK('Первичные данные 2 кл.'!C33)=TRUE," ",IF(ISBLANK('инд. оценки 1 кл.'!C32)=TRUE," ",IF('группы 2 кл.'!G32=4,0,IF('группы 2 кл.'!G32=1,1,IF(('группы 2 кл.'!G32-'группы 1 кл.'!G30)&lt;0,1,0))))))</f>
        <v xml:space="preserve"> </v>
      </c>
      <c r="G30" s="9" t="str">
        <f>IF(A30=0," ",IF(ISBLANK('Первичные данные 2 кл.'!C33)=TRUE," ",IF(ISBLANK('инд. оценки 1 кл.'!C32)=TRUE," ",IF('группы 2 кл.'!H32=4,0,IF('группы 2 кл.'!H32=1,1,IF(('группы 2 кл.'!H32-'группы 1 кл.'!H30)&lt;0,1,0))))))</f>
        <v xml:space="preserve"> </v>
      </c>
      <c r="H30" s="77" t="str">
        <f>IF(A30=0," ",IF(ISBLANK('Первичные данные 2 кл.'!C33)=TRUE," ",IF(ISBLANK('инд. оценки 1 кл.'!C32)=TRUE," ",IF('группы 2 кл.'!I32=4,0,IF('группы 2 кл.'!I32=1,1,IF(('группы 2 кл.'!I32-'группы 1 кл.'!I30)&lt;0,1,0))))))</f>
        <v xml:space="preserve"> </v>
      </c>
      <c r="I30" s="76" t="str">
        <f>IF(A30=0," ",IF(ISBLANK('Первичные данные 2 кл.'!C33)=TRUE," ",IF(ISBLANK('инд. оценки 1 кл.'!C32)=TRUE," ",IF('группы 2 кл.'!J32=4,0,IF('группы 2 кл.'!J32=1,1,IF(('группы 2 кл.'!J32-'группы 1 кл.'!J30)&lt;0,1,0))))))</f>
        <v xml:space="preserve"> </v>
      </c>
      <c r="J30" s="115" t="str">
        <f>IF(A30=0," ",IF(ISBLANK('Первичные данные 2 кл.'!C33)=TRUE," ",IF(ISBLANK('инд. оценки 1 кл.'!C32)=TRUE," ",IF(COUNTIF(B30:C30,1)&gt;0,1,0))))</f>
        <v xml:space="preserve"> </v>
      </c>
      <c r="K30" s="115" t="str">
        <f>IF(A30=0," ",IF(ISBLANK('Первичные данные 2 кл.'!C33)=TRUE," ",IF(ISBLANK('инд. оценки 1 кл.'!C32)=TRUE," ",IF(COUNTIF(D30:I30,1)&gt;COUNTIF(D30:I30,0),1,0))))</f>
        <v xml:space="preserve"> </v>
      </c>
      <c r="L30" s="117" t="str">
        <f>IF(A30=0," ",IF(ISBLANK('Первичные данные 2 кл.'!C33)=TRUE," ",IF(ISBLANK('инд. оценки 1 кл.'!C32)=TRUE," ",IF(COUNTIF(B30:I30,1)&gt;COUNTIF(B30:I30,0),1,0))))</f>
        <v xml:space="preserve"> </v>
      </c>
    </row>
    <row r="31" spans="1:12" x14ac:dyDescent="0.25">
      <c r="A31" s="102">
        <f>'инд. оценки 2 кл.'!A34</f>
        <v>0</v>
      </c>
      <c r="B31" s="75" t="str">
        <f>IF(A31=0," ",IF(ISBLANK('Первичные данные 2 кл.'!C34)=TRUE," ",IF(ISBLANK('инд. оценки 1 кл.'!C33)=TRUE," ",IF('группы 2 кл.'!B33=4,0,IF('группы 2 кл.'!B33=1,1,IF(('группы 2 кл.'!B33-'группы 1 кл.'!C31)&lt;0,1,0))))))</f>
        <v xml:space="preserve"> </v>
      </c>
      <c r="C31" s="76" t="str">
        <f>IF(A31=0," ",IF(ISBLANK('Первичные данные 2 кл.'!C34)=TRUE," ",IF(ISBLANK('инд. оценки 1 кл.'!C33)=TRUE," ",IF('группы 2 кл.'!C33=4,0,IF('группы 2 кл.'!C33=1,1,IF(('группы 2 кл.'!C33-'группы 1 кл.'!D31)&lt;0,1,0))))))</f>
        <v xml:space="preserve"> </v>
      </c>
      <c r="D31" s="75" t="str">
        <f>IF(A31=0," ",IF(ISBLANK('Первичные данные 2 кл.'!C34)=TRUE," ",IF(ISBLANK('инд. оценки 1 кл.'!C33)=TRUE," ",IF('группы 2 кл.'!E33=4,0,IF('группы 2 кл.'!E33=1,1,IF(('группы 2 кл.'!E33-'группы 1 кл.'!E31)&lt;0,1,0))))))</f>
        <v xml:space="preserve"> </v>
      </c>
      <c r="E31" s="9" t="str">
        <f>IF(A31=0," ",IF(ISBLANK('Первичные данные 2 кл.'!C34)=TRUE," ",IF(ISBLANK('инд. оценки 1 кл.'!C33)=TRUE," ",IF('группы 2 кл.'!F33=4,0,IF('группы 2 кл.'!F33=1,1,IF(('группы 2 кл.'!F33-'группы 1 кл.'!F31)&lt;0,1,0))))))</f>
        <v xml:space="preserve"> </v>
      </c>
      <c r="F31" s="77" t="str">
        <f>IF(A31=0," ",IF(ISBLANK('Первичные данные 2 кл.'!C34)=TRUE," ",IF(ISBLANK('инд. оценки 1 кл.'!C33)=TRUE," ",IF('группы 2 кл.'!G33=4,0,IF('группы 2 кл.'!G33=1,1,IF(('группы 2 кл.'!G33-'группы 1 кл.'!G31)&lt;0,1,0))))))</f>
        <v xml:space="preserve"> </v>
      </c>
      <c r="G31" s="9" t="str">
        <f>IF(A31=0," ",IF(ISBLANK('Первичные данные 2 кл.'!C34)=TRUE," ",IF(ISBLANK('инд. оценки 1 кл.'!C33)=TRUE," ",IF('группы 2 кл.'!H33=4,0,IF('группы 2 кл.'!H33=1,1,IF(('группы 2 кл.'!H33-'группы 1 кл.'!H31)&lt;0,1,0))))))</f>
        <v xml:space="preserve"> </v>
      </c>
      <c r="H31" s="77" t="str">
        <f>IF(A31=0," ",IF(ISBLANK('Первичные данные 2 кл.'!C34)=TRUE," ",IF(ISBLANK('инд. оценки 1 кл.'!C33)=TRUE," ",IF('группы 2 кл.'!I33=4,0,IF('группы 2 кл.'!I33=1,1,IF(('группы 2 кл.'!I33-'группы 1 кл.'!I31)&lt;0,1,0))))))</f>
        <v xml:space="preserve"> </v>
      </c>
      <c r="I31" s="76" t="str">
        <f>IF(A31=0," ",IF(ISBLANK('Первичные данные 2 кл.'!C34)=TRUE," ",IF(ISBLANK('инд. оценки 1 кл.'!C33)=TRUE," ",IF('группы 2 кл.'!J33=4,0,IF('группы 2 кл.'!J33=1,1,IF(('группы 2 кл.'!J33-'группы 1 кл.'!J31)&lt;0,1,0))))))</f>
        <v xml:space="preserve"> </v>
      </c>
      <c r="J31" s="115" t="str">
        <f>IF(A31=0," ",IF(ISBLANK('Первичные данные 2 кл.'!C34)=TRUE," ",IF(ISBLANK('инд. оценки 1 кл.'!C33)=TRUE," ",IF(COUNTIF(B31:C31,1)&gt;0,1,0))))</f>
        <v xml:space="preserve"> </v>
      </c>
      <c r="K31" s="115" t="str">
        <f>IF(A31=0," ",IF(ISBLANK('Первичные данные 2 кл.'!C34)=TRUE," ",IF(ISBLANK('инд. оценки 1 кл.'!C33)=TRUE," ",IF(COUNTIF(D31:I31,1)&gt;COUNTIF(D31:I31,0),1,0))))</f>
        <v xml:space="preserve"> </v>
      </c>
      <c r="L31" s="117" t="str">
        <f>IF(A31=0," ",IF(ISBLANK('Первичные данные 2 кл.'!C34)=TRUE," ",IF(ISBLANK('инд. оценки 1 кл.'!C33)=TRUE," ",IF(COUNTIF(B31:I31,1)&gt;COUNTIF(B31:I31,0),1,0))))</f>
        <v xml:space="preserve"> </v>
      </c>
    </row>
    <row r="32" spans="1:12" x14ac:dyDescent="0.25">
      <c r="A32" s="102">
        <f>'инд. оценки 2 кл.'!A35</f>
        <v>0</v>
      </c>
      <c r="B32" s="75" t="str">
        <f>IF(A32=0," ",IF(ISBLANK('Первичные данные 2 кл.'!C35)=TRUE," ",IF(ISBLANK('инд. оценки 1 кл.'!C34)=TRUE," ",IF('группы 2 кл.'!B34=4,0,IF('группы 2 кл.'!B34=1,1,IF(('группы 2 кл.'!B34-'группы 1 кл.'!C32)&lt;0,1,0))))))</f>
        <v xml:space="preserve"> </v>
      </c>
      <c r="C32" s="76" t="str">
        <f>IF(A32=0," ",IF(ISBLANK('Первичные данные 2 кл.'!C35)=TRUE," ",IF(ISBLANK('инд. оценки 1 кл.'!C34)=TRUE," ",IF('группы 2 кл.'!C34=4,0,IF('группы 2 кл.'!C34=1,1,IF(('группы 2 кл.'!C34-'группы 1 кл.'!D32)&lt;0,1,0))))))</f>
        <v xml:space="preserve"> </v>
      </c>
      <c r="D32" s="75" t="str">
        <f>IF(A32=0," ",IF(ISBLANK('Первичные данные 2 кл.'!C35)=TRUE," ",IF(ISBLANK('инд. оценки 1 кл.'!C34)=TRUE," ",IF('группы 2 кл.'!E34=4,0,IF('группы 2 кл.'!E34=1,1,IF(('группы 2 кл.'!E34-'группы 1 кл.'!E32)&lt;0,1,0))))))</f>
        <v xml:space="preserve"> </v>
      </c>
      <c r="E32" s="9" t="str">
        <f>IF(A32=0," ",IF(ISBLANK('Первичные данные 2 кл.'!C35)=TRUE," ",IF(ISBLANK('инд. оценки 1 кл.'!C34)=TRUE," ",IF('группы 2 кл.'!F34=4,0,IF('группы 2 кл.'!F34=1,1,IF(('группы 2 кл.'!F34-'группы 1 кл.'!F32)&lt;0,1,0))))))</f>
        <v xml:space="preserve"> </v>
      </c>
      <c r="F32" s="77" t="str">
        <f>IF(A32=0," ",IF(ISBLANK('Первичные данные 2 кл.'!C35)=TRUE," ",IF(ISBLANK('инд. оценки 1 кл.'!C34)=TRUE," ",IF('группы 2 кл.'!G34=4,0,IF('группы 2 кл.'!G34=1,1,IF(('группы 2 кл.'!G34-'группы 1 кл.'!G32)&lt;0,1,0))))))</f>
        <v xml:space="preserve"> </v>
      </c>
      <c r="G32" s="9" t="str">
        <f>IF(A32=0," ",IF(ISBLANK('Первичные данные 2 кл.'!C35)=TRUE," ",IF(ISBLANK('инд. оценки 1 кл.'!C34)=TRUE," ",IF('группы 2 кл.'!H34=4,0,IF('группы 2 кл.'!H34=1,1,IF(('группы 2 кл.'!H34-'группы 1 кл.'!H32)&lt;0,1,0))))))</f>
        <v xml:space="preserve"> </v>
      </c>
      <c r="H32" s="77" t="str">
        <f>IF(A32=0," ",IF(ISBLANK('Первичные данные 2 кл.'!C35)=TRUE," ",IF(ISBLANK('инд. оценки 1 кл.'!C34)=TRUE," ",IF('группы 2 кл.'!I34=4,0,IF('группы 2 кл.'!I34=1,1,IF(('группы 2 кл.'!I34-'группы 1 кл.'!I32)&lt;0,1,0))))))</f>
        <v xml:space="preserve"> </v>
      </c>
      <c r="I32" s="76" t="str">
        <f>IF(A32=0," ",IF(ISBLANK('Первичные данные 2 кл.'!C35)=TRUE," ",IF(ISBLANK('инд. оценки 1 кл.'!C34)=TRUE," ",IF('группы 2 кл.'!J34=4,0,IF('группы 2 кл.'!J34=1,1,IF(('группы 2 кл.'!J34-'группы 1 кл.'!J32)&lt;0,1,0))))))</f>
        <v xml:space="preserve"> </v>
      </c>
      <c r="J32" s="115" t="str">
        <f>IF(A32=0," ",IF(ISBLANK('Первичные данные 2 кл.'!C35)=TRUE," ",IF(ISBLANK('инд. оценки 1 кл.'!C34)=TRUE," ",IF(COUNTIF(B32:C32,1)&gt;0,1,0))))</f>
        <v xml:space="preserve"> </v>
      </c>
      <c r="K32" s="76" t="str">
        <f>IF(I32=0," ",IF(ISBLANK('Первичные данные 2 кл.'!K35)=TRUE," ",IF(ISBLANK('инд. оценки 1 кл.'!K34)=TRUE," ",IF('группы 2 кл.'!K34=4,0,IF('группы 2 кл.'!K34=1,1,IF(('группы 2 кл.'!K34-'группы 1 кл.'!L32)&lt;0,1,0))))))</f>
        <v xml:space="preserve"> </v>
      </c>
      <c r="L32" s="117" t="str">
        <f>IF(A32=0," ",IF(ISBLANK('Первичные данные 2 кл.'!C35)=TRUE," ",IF(ISBLANK('инд. оценки 1 кл.'!C34)=TRUE," ",IF(COUNTIF(B32:I32,1)&gt;COUNTIF(B32:I32,0),1,0))))</f>
        <v xml:space="preserve"> </v>
      </c>
    </row>
    <row r="33" spans="1:12" x14ac:dyDescent="0.25">
      <c r="A33" s="102">
        <f>'инд. оценки 2 кл.'!A36</f>
        <v>0</v>
      </c>
      <c r="B33" s="75" t="str">
        <f>IF(A33=0," ",IF(ISBLANK('Первичные данные 2 кл.'!C36)=TRUE," ",IF(ISBLANK('инд. оценки 1 кл.'!C35)=TRUE," ",IF('группы 2 кл.'!B35=4,0,IF('группы 2 кл.'!B35=1,1,IF(('группы 2 кл.'!B35-'группы 1 кл.'!C33)&lt;0,1,0))))))</f>
        <v xml:space="preserve"> </v>
      </c>
      <c r="C33" s="76" t="str">
        <f>IF(A33=0," ",IF(ISBLANK('Первичные данные 2 кл.'!C36)=TRUE," ",IF(ISBLANK('инд. оценки 1 кл.'!C35)=TRUE," ",IF('группы 2 кл.'!C35=4,0,IF('группы 2 кл.'!C35=1,1,IF(('группы 2 кл.'!C35-'группы 1 кл.'!D33)&lt;0,1,0))))))</f>
        <v xml:space="preserve"> </v>
      </c>
      <c r="D33" s="75" t="str">
        <f>IF(A33=0," ",IF(ISBLANK('Первичные данные 2 кл.'!C36)=TRUE," ",IF(ISBLANK('инд. оценки 1 кл.'!C35)=TRUE," ",IF('группы 2 кл.'!E35=4,0,IF('группы 2 кл.'!E35=1,1,IF(('группы 2 кл.'!E35-'группы 1 кл.'!E33)&lt;0,1,0))))))</f>
        <v xml:space="preserve"> </v>
      </c>
      <c r="E33" s="9" t="str">
        <f>IF(A33=0," ",IF(ISBLANK('Первичные данные 2 кл.'!C36)=TRUE," ",IF(ISBLANK('инд. оценки 1 кл.'!C35)=TRUE," ",IF('группы 2 кл.'!F35=4,0,IF('группы 2 кл.'!F35=1,1,IF(('группы 2 кл.'!F35-'группы 1 кл.'!F33)&lt;0,1,0))))))</f>
        <v xml:space="preserve"> </v>
      </c>
      <c r="F33" s="77" t="str">
        <f>IF(A33=0," ",IF(ISBLANK('Первичные данные 2 кл.'!C36)=TRUE," ",IF(ISBLANK('инд. оценки 1 кл.'!C35)=TRUE," ",IF('группы 2 кл.'!G35=4,0,IF('группы 2 кл.'!G35=1,1,IF(('группы 2 кл.'!G35-'группы 1 кл.'!G33)&lt;0,1,0))))))</f>
        <v xml:space="preserve"> </v>
      </c>
      <c r="G33" s="9" t="str">
        <f>IF(A33=0," ",IF(ISBLANK('Первичные данные 2 кл.'!C36)=TRUE," ",IF(ISBLANK('инд. оценки 1 кл.'!C35)=TRUE," ",IF('группы 2 кл.'!H35=4,0,IF('группы 2 кл.'!H35=1,1,IF(('группы 2 кл.'!H35-'группы 1 кл.'!H33)&lt;0,1,0))))))</f>
        <v xml:space="preserve"> </v>
      </c>
      <c r="H33" s="77" t="str">
        <f>IF(A33=0," ",IF(ISBLANK('Первичные данные 2 кл.'!C36)=TRUE," ",IF(ISBLANK('инд. оценки 1 кл.'!C35)=TRUE," ",IF('группы 2 кл.'!I35=4,0,IF('группы 2 кл.'!I35=1,1,IF(('группы 2 кл.'!I35-'группы 1 кл.'!I33)&lt;0,1,0))))))</f>
        <v xml:space="preserve"> </v>
      </c>
      <c r="I33" s="76" t="str">
        <f>IF(A33=0," ",IF(ISBLANK('Первичные данные 2 кл.'!C36)=TRUE," ",IF(ISBLANK('инд. оценки 1 кл.'!C35)=TRUE," ",IF('группы 2 кл.'!J35=4,0,IF('группы 2 кл.'!J35=1,1,IF(('группы 2 кл.'!J35-'группы 1 кл.'!J33)&lt;0,1,0))))))</f>
        <v xml:space="preserve"> </v>
      </c>
      <c r="J33" s="115" t="str">
        <f>IF(A33=0," ",IF(ISBLANK('Первичные данные 2 кл.'!C36)=TRUE," ",IF(ISBLANK('инд. оценки 1 кл.'!C35)=TRUE," ",IF(COUNTIF(B33:C33,1)&gt;0,1,0))))</f>
        <v xml:space="preserve"> </v>
      </c>
      <c r="K33" s="115" t="str">
        <f>IF(A33=0," ",IF(ISBLANK('Первичные данные 2 кл.'!C36)=TRUE," ",IF(ISBLANK('инд. оценки 1 кл.'!C40)=TRUE," ",IF(COUNTIF(D33:I33,1)&gt;COUNTIF(D33:I33,0),1,0))))</f>
        <v xml:space="preserve"> </v>
      </c>
      <c r="L33" s="117" t="str">
        <f>IF(A33=0," ",IF(ISBLANK('Первичные данные 2 кл.'!C36)=TRUE," ",IF(ISBLANK('инд. оценки 1 кл.'!C40)=TRUE," ",IF(COUNTIF(B33:I33,1)&gt;COUNTIF(B33:I33,0),1,0))))</f>
        <v xml:space="preserve"> </v>
      </c>
    </row>
    <row r="34" spans="1:12" x14ac:dyDescent="0.25">
      <c r="A34" s="102">
        <f>'инд. оценки 2 кл.'!A37</f>
        <v>0</v>
      </c>
      <c r="B34" s="75" t="str">
        <f>IF(A34=0," ",IF(ISBLANK('Первичные данные 2 кл.'!C37)=TRUE," ",IF(ISBLANK('инд. оценки 1 кл.'!C36)=TRUE," ",IF('группы 2 кл.'!B36=4,0,IF('группы 2 кл.'!B36=1,1,IF(('группы 2 кл.'!B36-'группы 1 кл.'!C34)&lt;0,1,0))))))</f>
        <v xml:space="preserve"> </v>
      </c>
      <c r="C34" s="76" t="str">
        <f>IF(A34=0," ",IF(ISBLANK('Первичные данные 2 кл.'!C37)=TRUE," ",IF(ISBLANK('инд. оценки 1 кл.'!C36)=TRUE," ",IF('группы 2 кл.'!C36=4,0,IF('группы 2 кл.'!C36=1,1,IF(('группы 2 кл.'!C36-'группы 1 кл.'!D34)&lt;0,1,0))))))</f>
        <v xml:space="preserve"> </v>
      </c>
      <c r="D34" s="75" t="str">
        <f>IF(A34=0," ",IF(ISBLANK('Первичные данные 2 кл.'!C37)=TRUE," ",IF(ISBLANK('инд. оценки 1 кл.'!C36)=TRUE," ",IF('группы 2 кл.'!E36=4,0,IF('группы 2 кл.'!E36=1,1,IF(('группы 2 кл.'!E36-'группы 1 кл.'!E34)&lt;0,1,0))))))</f>
        <v xml:space="preserve"> </v>
      </c>
      <c r="E34" s="9" t="str">
        <f>IF(A34=0," ",IF(ISBLANK('Первичные данные 2 кл.'!C37)=TRUE," ",IF(ISBLANK('инд. оценки 1 кл.'!C36)=TRUE," ",IF('группы 2 кл.'!F36=4,0,IF('группы 2 кл.'!F36=1,1,IF(('группы 2 кл.'!F36-'группы 1 кл.'!F34)&lt;0,1,0))))))</f>
        <v xml:space="preserve"> </v>
      </c>
      <c r="F34" s="77" t="str">
        <f>IF(A34=0," ",IF(ISBLANK('Первичные данные 2 кл.'!C37)=TRUE," ",IF(ISBLANK('инд. оценки 1 кл.'!C36)=TRUE," ",IF('группы 2 кл.'!G36=4,0,IF('группы 2 кл.'!G36=1,1,IF(('группы 2 кл.'!G36-'группы 1 кл.'!G34)&lt;0,1,0))))))</f>
        <v xml:space="preserve"> </v>
      </c>
      <c r="G34" s="9" t="str">
        <f>IF(A34=0," ",IF(ISBLANK('Первичные данные 2 кл.'!C37)=TRUE," ",IF(ISBLANK('инд. оценки 1 кл.'!C36)=TRUE," ",IF('группы 2 кл.'!H36=4,0,IF('группы 2 кл.'!H36=1,1,IF(('группы 2 кл.'!H36-'группы 1 кл.'!H34)&lt;0,1,0))))))</f>
        <v xml:space="preserve"> </v>
      </c>
      <c r="H34" s="77" t="str">
        <f>IF(A34=0," ",IF(ISBLANK('Первичные данные 2 кл.'!C37)=TRUE," ",IF(ISBLANK('инд. оценки 1 кл.'!C36)=TRUE," ",IF('группы 2 кл.'!I36=4,0,IF('группы 2 кл.'!I36=1,1,IF(('группы 2 кл.'!I36-'группы 1 кл.'!I34)&lt;0,1,0))))))</f>
        <v xml:space="preserve"> </v>
      </c>
      <c r="I34" s="76" t="str">
        <f>IF(A34=0," ",IF(ISBLANK('Первичные данные 2 кл.'!C37)=TRUE," ",IF(ISBLANK('инд. оценки 1 кл.'!C36)=TRUE," ",IF('группы 2 кл.'!J36=4,0,IF('группы 2 кл.'!J36=1,1,IF(('группы 2 кл.'!J36-'группы 1 кл.'!J34)&lt;0,1,0))))))</f>
        <v xml:space="preserve"> </v>
      </c>
      <c r="J34" s="115" t="str">
        <f>IF(A34=0," ",IF(ISBLANK('Первичные данные 2 кл.'!C37)=TRUE," ",IF(ISBLANK('инд. оценки 1 кл.'!C36)=TRUE," ",IF(COUNTIF(B34:C34,1)&gt;0,1,0))))</f>
        <v xml:space="preserve"> </v>
      </c>
      <c r="K34" s="115" t="str">
        <f>IF(A34=0," ",IF(ISBLANK('Первичные данные 2 кл.'!C37)=TRUE," ",IF(ISBLANK('инд. оценки 1 кл.'!#REF!)=TRUE," ",IF(COUNTIF(D34:I34,1)&gt;COUNTIF(D34:I34,0),1,0))))</f>
        <v xml:space="preserve"> </v>
      </c>
      <c r="L34" s="117" t="str">
        <f>IF(A34=0," ",IF(ISBLANK('Первичные данные 2 кл.'!C37)=TRUE," ",IF(ISBLANK('инд. оценки 1 кл.'!#REF!)=TRUE," ",IF(COUNTIF(B34:I34,1)&gt;COUNTIF(B34:I34,0),1,0))))</f>
        <v xml:space="preserve"> </v>
      </c>
    </row>
    <row r="35" spans="1:12" x14ac:dyDescent="0.25">
      <c r="A35" s="102">
        <f>'инд. оценки 2 кл.'!A38</f>
        <v>0</v>
      </c>
      <c r="B35" s="75" t="str">
        <f>IF(A35=0," ",IF(ISBLANK('Первичные данные 2 кл.'!C38)=TRUE," ",IF(ISBLANK('инд. оценки 1 кл.'!C37)=TRUE," ",IF('группы 2 кл.'!B37=4,0,IF('группы 2 кл.'!B37=1,1,IF(('группы 2 кл.'!B37-'группы 1 кл.'!C35)&lt;0,1,0))))))</f>
        <v xml:space="preserve"> </v>
      </c>
      <c r="C35" s="76" t="str">
        <f>IF(A35=0," ",IF(ISBLANK('Первичные данные 2 кл.'!C38)=TRUE," ",IF(ISBLANK('инд. оценки 1 кл.'!C37)=TRUE," ",IF('группы 2 кл.'!C37=4,0,IF('группы 2 кл.'!C37=1,1,IF(('группы 2 кл.'!C37-'группы 1 кл.'!D35)&lt;0,1,0))))))</f>
        <v xml:space="preserve"> </v>
      </c>
      <c r="D35" s="75" t="str">
        <f>IF(A35=0," ",IF(ISBLANK('Первичные данные 2 кл.'!C38)=TRUE," ",IF(ISBLANK('инд. оценки 1 кл.'!C37)=TRUE," ",IF('группы 2 кл.'!E37=4,0,IF('группы 2 кл.'!E37=1,1,IF(('группы 2 кл.'!E37-'группы 1 кл.'!E35)&lt;0,1,0))))))</f>
        <v xml:space="preserve"> </v>
      </c>
      <c r="E35" s="9" t="str">
        <f>IF(A35=0," ",IF(ISBLANK('Первичные данные 2 кл.'!C38)=TRUE," ",IF(ISBLANK('инд. оценки 1 кл.'!C37)=TRUE," ",IF('группы 2 кл.'!F37=4,0,IF('группы 2 кл.'!F37=1,1,IF(('группы 2 кл.'!F37-'группы 1 кл.'!F35)&lt;0,1,0))))))</f>
        <v xml:space="preserve"> </v>
      </c>
      <c r="F35" s="77" t="str">
        <f>IF(A35=0," ",IF(ISBLANK('Первичные данные 2 кл.'!C38)=TRUE," ",IF(ISBLANK('инд. оценки 1 кл.'!C37)=TRUE," ",IF('группы 2 кл.'!G37=4,0,IF('группы 2 кл.'!G37=1,1,IF(('группы 2 кл.'!G37-'группы 1 кл.'!G35)&lt;0,1,0))))))</f>
        <v xml:space="preserve"> </v>
      </c>
      <c r="G35" s="9" t="str">
        <f>IF(A35=0," ",IF(ISBLANK('Первичные данные 2 кл.'!C38)=TRUE," ",IF(ISBLANK('инд. оценки 1 кл.'!C37)=TRUE," ",IF('группы 2 кл.'!H37=4,0,IF('группы 2 кл.'!H37=1,1,IF(('группы 2 кл.'!H37-'группы 1 кл.'!H35)&lt;0,1,0))))))</f>
        <v xml:space="preserve"> </v>
      </c>
      <c r="H35" s="77" t="str">
        <f>IF(A35=0," ",IF(ISBLANK('Первичные данные 2 кл.'!C38)=TRUE," ",IF(ISBLANK('инд. оценки 1 кл.'!C37)=TRUE," ",IF('группы 2 кл.'!I37=4,0,IF('группы 2 кл.'!I37=1,1,IF(('группы 2 кл.'!I37-'группы 1 кл.'!I35)&lt;0,1,0))))))</f>
        <v xml:space="preserve"> </v>
      </c>
      <c r="I35" s="76" t="str">
        <f>IF(A35=0," ",IF(ISBLANK('Первичные данные 2 кл.'!C38)=TRUE," ",IF(ISBLANK('инд. оценки 1 кл.'!C37)=TRUE," ",IF('группы 2 кл.'!J37=4,0,IF('группы 2 кл.'!J37=1,1,IF(('группы 2 кл.'!J37-'группы 1 кл.'!J35)&lt;0,1,0))))))</f>
        <v xml:space="preserve"> </v>
      </c>
      <c r="J35" s="115" t="str">
        <f>IF(A35=0," ",IF(ISBLANK('Первичные данные 2 кл.'!C38)=TRUE," ",IF(ISBLANK('инд. оценки 1 кл.'!C37)=TRUE," ",IF(COUNTIF(B35:C35,1)&gt;0,1,0))))</f>
        <v xml:space="preserve"> </v>
      </c>
      <c r="K35" s="115" t="str">
        <f>IF(A35=0," ",IF(ISBLANK('Первичные данные 2 кл.'!C38)=TRUE," ",IF(ISBLANK('инд. оценки 1 кл.'!#REF!)=TRUE," ",IF(COUNTIF(D35:I35,1)&gt;COUNTIF(D35:I35,0),1,0))))</f>
        <v xml:space="preserve"> </v>
      </c>
      <c r="L35" s="117" t="str">
        <f>IF(A35=0," ",IF(ISBLANK('Первичные данные 2 кл.'!C38)=TRUE," ",IF(ISBLANK('инд. оценки 1 кл.'!#REF!)=TRUE," ",IF(COUNTIF(B35:I35,1)&gt;COUNTIF(B35:I35,0),1,0))))</f>
        <v xml:space="preserve"> </v>
      </c>
    </row>
    <row r="36" spans="1:12" x14ac:dyDescent="0.25">
      <c r="A36" s="102">
        <f>'инд. оценки 2 кл.'!A39</f>
        <v>0</v>
      </c>
      <c r="B36" s="75" t="str">
        <f>IF(A36=0," ",IF(ISBLANK('Первичные данные 2 кл.'!C39)=TRUE," ",IF(ISBLANK('инд. оценки 1 кл.'!C38)=TRUE," ",IF('группы 2 кл.'!B38=4,0,IF('группы 2 кл.'!B38=1,1,IF(('группы 2 кл.'!B38-'группы 1 кл.'!C36)&lt;0,1,0))))))</f>
        <v xml:space="preserve"> </v>
      </c>
      <c r="C36" s="76" t="str">
        <f>IF(A36=0," ",IF(ISBLANK('Первичные данные 2 кл.'!C39)=TRUE," ",IF(ISBLANK('инд. оценки 1 кл.'!C38)=TRUE," ",IF('группы 2 кл.'!C38=4,0,IF('группы 2 кл.'!C38=1,1,IF(('группы 2 кл.'!C38-'группы 1 кл.'!D36)&lt;0,1,0))))))</f>
        <v xml:space="preserve"> </v>
      </c>
      <c r="D36" s="75" t="str">
        <f>IF(A36=0," ",IF(ISBLANK('Первичные данные 2 кл.'!C39)=TRUE," ",IF(ISBLANK('инд. оценки 1 кл.'!C38)=TRUE," ",IF('группы 2 кл.'!E38=4,0,IF('группы 2 кл.'!E38=1,1,IF(('группы 2 кл.'!E38-'группы 1 кл.'!E36)&lt;0,1,0))))))</f>
        <v xml:space="preserve"> </v>
      </c>
      <c r="E36" s="9" t="str">
        <f>IF(A36=0," ",IF(ISBLANK('Первичные данные 2 кл.'!C39)=TRUE," ",IF(ISBLANK('инд. оценки 1 кл.'!C38)=TRUE," ",IF('группы 2 кл.'!F38=4,0,IF('группы 2 кл.'!F38=1,1,IF(('группы 2 кл.'!F38-'группы 1 кл.'!F36)&lt;0,1,0))))))</f>
        <v xml:space="preserve"> </v>
      </c>
      <c r="F36" s="77" t="str">
        <f>IF(A36=0," ",IF(ISBLANK('Первичные данные 2 кл.'!C39)=TRUE," ",IF(ISBLANK('инд. оценки 1 кл.'!C38)=TRUE," ",IF('группы 2 кл.'!G38=4,0,IF('группы 2 кл.'!G38=1,1,IF(('группы 2 кл.'!G38-'группы 1 кл.'!G36)&lt;0,1,0))))))</f>
        <v xml:space="preserve"> </v>
      </c>
      <c r="G36" s="9" t="str">
        <f>IF(A36=0," ",IF(ISBLANK('Первичные данные 2 кл.'!C39)=TRUE," ",IF(ISBLANK('инд. оценки 1 кл.'!C38)=TRUE," ",IF('группы 2 кл.'!H38=4,0,IF('группы 2 кл.'!H38=1,1,IF(('группы 2 кл.'!H38-'группы 1 кл.'!H36)&lt;0,1,0))))))</f>
        <v xml:space="preserve"> </v>
      </c>
      <c r="H36" s="77" t="str">
        <f>IF(A36=0," ",IF(ISBLANK('Первичные данные 2 кл.'!C39)=TRUE," ",IF(ISBLANK('инд. оценки 1 кл.'!C38)=TRUE," ",IF('группы 2 кл.'!I38=4,0,IF('группы 2 кл.'!I38=1,1,IF(('группы 2 кл.'!I38-'группы 1 кл.'!I36)&lt;0,1,0))))))</f>
        <v xml:space="preserve"> </v>
      </c>
      <c r="I36" s="76" t="str">
        <f>IF(A36=0," ",IF(ISBLANK('Первичные данные 2 кл.'!C39)=TRUE," ",IF(ISBLANK('инд. оценки 1 кл.'!C38)=TRUE," ",IF('группы 2 кл.'!J38=4,0,IF('группы 2 кл.'!J38=1,1,IF(('группы 2 кл.'!J38-'группы 1 кл.'!J36)&lt;0,1,0))))))</f>
        <v xml:space="preserve"> </v>
      </c>
      <c r="J36" s="115" t="str">
        <f>IF(A36=0," ",IF(ISBLANK('Первичные данные 2 кл.'!C39)=TRUE," ",IF(ISBLANK('инд. оценки 1 кл.'!C38)=TRUE," ",IF(COUNTIF(B36:C36,1)&gt;0,1,0))))</f>
        <v xml:space="preserve"> </v>
      </c>
      <c r="K36" s="115" t="str">
        <f>IF(A36=0," ",IF(ISBLANK('Первичные данные 2 кл.'!C39)=TRUE," ",IF(ISBLANK('инд. оценки 1 кл.'!C43)=TRUE," ",IF(COUNTIF(D36:I36,1)&gt;COUNTIF(D36:I36,0),1,0))))</f>
        <v xml:space="preserve"> </v>
      </c>
      <c r="L36" s="117" t="str">
        <f>IF(A36=0," ",IF(ISBLANK('Первичные данные 2 кл.'!C39)=TRUE," ",IF(ISBLANK('инд. оценки 1 кл.'!C43)=TRUE," ",IF(COUNTIF(B36:I36,1)&gt;COUNTIF(B36:I36,0),1,0))))</f>
        <v xml:space="preserve"> </v>
      </c>
    </row>
    <row r="37" spans="1:12" ht="13.8" thickBot="1" x14ac:dyDescent="0.3">
      <c r="A37" s="164">
        <f>'инд. оценки 2 кл.'!A40</f>
        <v>0</v>
      </c>
      <c r="B37" s="75" t="str">
        <f>IF(A37=0," ",IF(ISBLANK('Первичные данные 2 кл.'!C40)=TRUE," ",IF(ISBLANK('инд. оценки 1 кл.'!C39)=TRUE," ",IF('группы 2 кл.'!B39=4,0,IF('группы 2 кл.'!B39=1,1,IF(('группы 2 кл.'!B39-'группы 1 кл.'!C37)&lt;0,1,0))))))</f>
        <v xml:space="preserve"> </v>
      </c>
      <c r="C37" s="76" t="str">
        <f>IF(A37=0," ",IF(ISBLANK('Первичные данные 2 кл.'!C40)=TRUE," ",IF(ISBLANK('инд. оценки 1 кл.'!C39)=TRUE," ",IF('группы 2 кл.'!C39=4,0,IF('группы 2 кл.'!C39=1,1,IF(('группы 2 кл.'!C39-'группы 1 кл.'!D37)&lt;0,1,0))))))</f>
        <v xml:space="preserve"> </v>
      </c>
      <c r="D37" s="75" t="str">
        <f>IF(A37=0," ",IF(ISBLANK('Первичные данные 2 кл.'!C40)=TRUE," ",IF(ISBLANK('инд. оценки 1 кл.'!C39)=TRUE," ",IF('группы 2 кл.'!E39=4,0,IF('группы 2 кл.'!E39=1,1,IF(('группы 2 кл.'!E39-'группы 1 кл.'!E37)&lt;0,1,0))))))</f>
        <v xml:space="preserve"> </v>
      </c>
      <c r="E37" s="9" t="str">
        <f>IF(A37=0," ",IF(ISBLANK('Первичные данные 2 кл.'!C40)=TRUE," ",IF(ISBLANK('инд. оценки 1 кл.'!C39)=TRUE," ",IF('группы 2 кл.'!F39=4,0,IF('группы 2 кл.'!F39=1,1,IF(('группы 2 кл.'!F39-'группы 1 кл.'!F37)&lt;0,1,0))))))</f>
        <v xml:space="preserve"> </v>
      </c>
      <c r="F37" s="77" t="str">
        <f>IF(A37=0," ",IF(ISBLANK('Первичные данные 2 кл.'!C40)=TRUE," ",IF(ISBLANK('инд. оценки 1 кл.'!C39)=TRUE," ",IF('группы 2 кл.'!G39=4,0,IF('группы 2 кл.'!G39=1,1,IF(('группы 2 кл.'!G39-'группы 1 кл.'!G37)&lt;0,1,0))))))</f>
        <v xml:space="preserve"> </v>
      </c>
      <c r="G37" s="9" t="str">
        <f>IF(A37=0," ",IF(ISBLANK('Первичные данные 2 кл.'!C40)=TRUE," ",IF(ISBLANK('инд. оценки 1 кл.'!C39)=TRUE," ",IF('группы 2 кл.'!H39=4,0,IF('группы 2 кл.'!H39=1,1,IF(('группы 2 кл.'!H39-'группы 1 кл.'!H37)&lt;0,1,0))))))</f>
        <v xml:space="preserve"> </v>
      </c>
      <c r="H37" s="77" t="str">
        <f>IF(A37=0," ",IF(ISBLANK('Первичные данные 2 кл.'!C40)=TRUE," ",IF(ISBLANK('инд. оценки 1 кл.'!C39)=TRUE," ",IF('группы 2 кл.'!I39=4,0,IF('группы 2 кл.'!I39=1,1,IF(('группы 2 кл.'!I39-'группы 1 кл.'!I37)&lt;0,1,0))))))</f>
        <v xml:space="preserve"> </v>
      </c>
      <c r="I37" s="76" t="str">
        <f>IF(A37=0," ",IF(ISBLANK('Первичные данные 2 кл.'!C40)=TRUE," ",IF(ISBLANK('инд. оценки 1 кл.'!C39)=TRUE," ",IF('группы 2 кл.'!J39=4,0,IF('группы 2 кл.'!J39=1,1,IF(('группы 2 кл.'!J39-'группы 1 кл.'!J37)&lt;0,1,0))))))</f>
        <v xml:space="preserve"> </v>
      </c>
      <c r="J37" s="115" t="str">
        <f>IF(A37=0," ",IF(ISBLANK('Первичные данные 2 кл.'!C40)=TRUE," ",IF(ISBLANK('инд. оценки 1 кл.'!C39)=TRUE," ",IF(COUNTIF(B37:C37,1)&gt;0,1,0))))</f>
        <v xml:space="preserve"> </v>
      </c>
      <c r="K37" s="165" t="str">
        <f>IF(A37=0," ",IF(ISBLANK('Первичные данные 2 кл.'!C40)=TRUE," ",IF(ISBLANK('инд. оценки 1 кл.'!C44)=TRUE," ",IF(COUNTIF(D37:I37,1)&gt;COUNTIF(D37:I37,0),1,0))))</f>
        <v xml:space="preserve"> </v>
      </c>
      <c r="L37" s="163" t="str">
        <f>IF(A37=0," ",IF(ISBLANK('Первичные данные 2 кл.'!C40)=TRUE," ",IF(ISBLANK('инд. оценки 1 кл.'!C44)=TRUE," ",IF(COUNTIF(B37:I37,1)&gt;COUNTIF(B37:I37,0),1,0))))</f>
        <v xml:space="preserve"> </v>
      </c>
    </row>
    <row r="38" spans="1:12" x14ac:dyDescent="0.25">
      <c r="A38" s="363" t="s">
        <v>59</v>
      </c>
      <c r="B38" s="363"/>
      <c r="C38" s="363"/>
      <c r="D38" s="363"/>
    </row>
    <row r="39" spans="1:12" x14ac:dyDescent="0.25">
      <c r="A39" s="75">
        <v>0</v>
      </c>
      <c r="B39" s="11" t="s">
        <v>26</v>
      </c>
    </row>
    <row r="40" spans="1:12" x14ac:dyDescent="0.25">
      <c r="A40" s="75">
        <v>1</v>
      </c>
      <c r="B40" s="11" t="s">
        <v>27</v>
      </c>
    </row>
  </sheetData>
  <sheetProtection password="CF36" sheet="1"/>
  <mergeCells count="2">
    <mergeCell ref="A1:L1"/>
    <mergeCell ref="A38:D38"/>
  </mergeCells>
  <phoneticPr fontId="3" type="noConversion"/>
  <conditionalFormatting sqref="A39:A40 B3:L37">
    <cfRule type="cellIs" dxfId="334" priority="5" stopIfTrue="1" operator="equal">
      <formula>1</formula>
    </cfRule>
    <cfRule type="cellIs" dxfId="333" priority="6" stopIfTrue="1" operator="equal">
      <formula>0</formula>
    </cfRule>
  </conditionalFormatting>
  <conditionalFormatting sqref="A3:A37">
    <cfRule type="cellIs" dxfId="332" priority="9" stopIfTrue="1" operator="equal">
      <formula>0</formula>
    </cfRule>
  </conditionalFormatting>
  <pageMargins left="0.74803149606299213" right="0.74803149606299213" top="0.19685039370078741" bottom="0.19685039370078741" header="0.51181102362204722" footer="0.51181102362204722"/>
  <pageSetup paperSize="9" orientation="landscape" r:id="rId1"/>
  <headerFooter alignWithMargins="0"/>
  <ignoredErrors>
    <ignoredError sqref="A3:A2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2060"/>
  </sheetPr>
  <dimension ref="A1:I22"/>
  <sheetViews>
    <sheetView topLeftCell="A31" workbookViewId="0">
      <selection sqref="A1:I1"/>
    </sheetView>
  </sheetViews>
  <sheetFormatPr defaultColWidth="8.6640625" defaultRowHeight="13.2" x14ac:dyDescent="0.25"/>
  <cols>
    <col min="1" max="1" width="25.44140625" customWidth="1"/>
    <col min="2" max="9" width="11.33203125" customWidth="1"/>
  </cols>
  <sheetData>
    <row r="1" spans="1:9" s="136" customFormat="1" ht="16.2" thickBot="1" x14ac:dyDescent="0.35">
      <c r="A1" s="365" t="s">
        <v>82</v>
      </c>
      <c r="B1" s="365"/>
      <c r="C1" s="365"/>
      <c r="D1" s="365"/>
      <c r="E1" s="365"/>
      <c r="F1" s="365"/>
      <c r="G1" s="365"/>
      <c r="H1" s="365"/>
      <c r="I1" s="365"/>
    </row>
    <row r="2" spans="1:9" ht="18" x14ac:dyDescent="0.35">
      <c r="A2" s="141" t="s">
        <v>78</v>
      </c>
      <c r="B2" s="366" t="s">
        <v>18</v>
      </c>
      <c r="C2" s="367"/>
      <c r="D2" s="366" t="s">
        <v>19</v>
      </c>
      <c r="E2" s="370"/>
      <c r="F2" s="139"/>
      <c r="G2" s="139"/>
      <c r="H2" s="139"/>
      <c r="I2" s="139"/>
    </row>
    <row r="3" spans="1:9" ht="26.1" customHeight="1" thickBot="1" x14ac:dyDescent="0.3">
      <c r="A3" s="142" t="s">
        <v>77</v>
      </c>
      <c r="B3" s="368" t="e">
        <f>AVERAGE(B22:C22)</f>
        <v>#DIV/0!</v>
      </c>
      <c r="C3" s="369"/>
      <c r="D3" s="368" t="e">
        <f>AVERAGE(D22:I22)</f>
        <v>#DIV/0!</v>
      </c>
      <c r="E3" s="371"/>
      <c r="F3" s="140"/>
      <c r="G3" s="140"/>
      <c r="H3" s="140"/>
      <c r="I3" s="140"/>
    </row>
    <row r="4" spans="1:9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</row>
    <row r="5" spans="1:9" ht="15" customHeight="1" x14ac:dyDescent="0.25">
      <c r="A5" s="137"/>
      <c r="B5" s="138"/>
      <c r="C5" s="138"/>
      <c r="D5" s="138"/>
      <c r="E5" s="138"/>
      <c r="F5" s="138"/>
      <c r="G5" s="138"/>
      <c r="H5" s="138"/>
      <c r="I5" s="138"/>
    </row>
    <row r="6" spans="1:9" ht="15" customHeight="1" x14ac:dyDescent="0.25">
      <c r="A6" s="137"/>
      <c r="B6" s="138"/>
      <c r="C6" s="138"/>
      <c r="D6" s="138"/>
      <c r="E6" s="138"/>
      <c r="F6" s="138"/>
      <c r="G6" s="138"/>
      <c r="H6" s="138"/>
      <c r="I6" s="138"/>
    </row>
    <row r="7" spans="1:9" ht="15" customHeight="1" x14ac:dyDescent="0.25">
      <c r="A7" s="137"/>
      <c r="B7" s="138"/>
      <c r="C7" s="138"/>
      <c r="D7" s="138"/>
      <c r="E7" s="138"/>
      <c r="F7" s="138"/>
      <c r="G7" s="138"/>
      <c r="H7" s="138"/>
      <c r="I7" s="138"/>
    </row>
    <row r="8" spans="1:9" ht="15" customHeight="1" x14ac:dyDescent="0.25">
      <c r="A8" s="137"/>
      <c r="B8" s="138"/>
      <c r="C8" s="138"/>
      <c r="D8" s="138"/>
      <c r="E8" s="138"/>
      <c r="F8" s="138"/>
      <c r="G8" s="138"/>
      <c r="H8" s="138"/>
      <c r="I8" s="138"/>
    </row>
    <row r="9" spans="1:9" ht="15" customHeight="1" x14ac:dyDescent="0.25">
      <c r="A9" s="137"/>
      <c r="B9" s="138"/>
      <c r="C9" s="138"/>
      <c r="D9" s="138"/>
      <c r="E9" s="138"/>
      <c r="F9" s="138"/>
      <c r="G9" s="138"/>
      <c r="H9" s="138"/>
      <c r="I9" s="138"/>
    </row>
    <row r="10" spans="1:9" ht="15" customHeight="1" x14ac:dyDescent="0.25">
      <c r="A10" s="137"/>
      <c r="B10" s="138"/>
      <c r="C10" s="138"/>
      <c r="D10" s="138"/>
      <c r="E10" s="138"/>
      <c r="F10" s="138"/>
      <c r="G10" s="138"/>
      <c r="H10" s="138"/>
      <c r="I10" s="138"/>
    </row>
    <row r="11" spans="1:9" ht="15" customHeight="1" x14ac:dyDescent="0.25">
      <c r="A11" s="137"/>
      <c r="B11" s="138"/>
      <c r="C11" s="138"/>
      <c r="D11" s="138"/>
      <c r="E11" s="138"/>
      <c r="F11" s="138"/>
      <c r="G11" s="138"/>
      <c r="H11" s="138"/>
      <c r="I11" s="138"/>
    </row>
    <row r="12" spans="1:9" ht="15" customHeight="1" x14ac:dyDescent="0.25">
      <c r="A12" s="137"/>
      <c r="B12" s="138"/>
      <c r="C12" s="138"/>
      <c r="D12" s="138"/>
      <c r="E12" s="138"/>
      <c r="F12" s="138"/>
      <c r="G12" s="138"/>
      <c r="H12" s="138"/>
      <c r="I12" s="138"/>
    </row>
    <row r="13" spans="1:9" ht="15" customHeight="1" x14ac:dyDescent="0.25">
      <c r="A13" s="137"/>
      <c r="B13" s="138"/>
      <c r="C13" s="138"/>
      <c r="D13" s="138"/>
      <c r="E13" s="138"/>
      <c r="F13" s="138"/>
      <c r="G13" s="138"/>
      <c r="H13" s="138"/>
      <c r="I13" s="138"/>
    </row>
    <row r="14" spans="1:9" ht="15" customHeight="1" x14ac:dyDescent="0.25">
      <c r="A14" s="137"/>
      <c r="B14" s="138"/>
      <c r="C14" s="138"/>
      <c r="D14" s="138"/>
      <c r="E14" s="138"/>
      <c r="F14" s="138"/>
      <c r="G14" s="138"/>
      <c r="H14" s="138"/>
      <c r="I14" s="138"/>
    </row>
    <row r="15" spans="1:9" ht="15" customHeight="1" x14ac:dyDescent="0.25">
      <c r="A15" s="137"/>
      <c r="B15" s="138"/>
      <c r="C15" s="138"/>
      <c r="D15" s="138"/>
      <c r="E15" s="138"/>
      <c r="F15" s="138"/>
      <c r="G15" s="138"/>
      <c r="H15" s="138"/>
      <c r="I15" s="138"/>
    </row>
    <row r="16" spans="1:9" s="39" customFormat="1" ht="15" customHeight="1" x14ac:dyDescent="0.25">
      <c r="A16" s="137"/>
      <c r="B16" s="138"/>
      <c r="C16" s="138"/>
      <c r="D16" s="138"/>
      <c r="E16" s="138"/>
      <c r="F16" s="138"/>
      <c r="G16" s="138"/>
      <c r="H16" s="138"/>
      <c r="I16" s="138"/>
    </row>
    <row r="17" spans="1:9" s="39" customFormat="1" ht="15" customHeight="1" x14ac:dyDescent="0.25">
      <c r="A17" s="137"/>
      <c r="B17" s="138"/>
      <c r="C17" s="138"/>
      <c r="D17" s="138"/>
      <c r="E17" s="138"/>
      <c r="F17" s="138"/>
      <c r="G17" s="138"/>
      <c r="H17" s="138"/>
      <c r="I17" s="138"/>
    </row>
    <row r="18" spans="1:9" s="39" customFormat="1" ht="1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</row>
    <row r="19" spans="1:9" s="39" customFormat="1" ht="15" customHeight="1" x14ac:dyDescent="0.25">
      <c r="A19" s="137"/>
      <c r="B19" s="138"/>
      <c r="C19" s="138"/>
      <c r="D19" s="138"/>
      <c r="E19" s="138"/>
      <c r="F19" s="138"/>
      <c r="G19" s="138"/>
      <c r="H19" s="138"/>
      <c r="I19" s="138"/>
    </row>
    <row r="20" spans="1:9" s="39" customFormat="1" ht="15" customHeight="1" thickBot="1" x14ac:dyDescent="0.4">
      <c r="A20" s="364" t="s">
        <v>88</v>
      </c>
      <c r="B20" s="364"/>
      <c r="C20" s="364"/>
      <c r="D20" s="364"/>
      <c r="E20" s="364"/>
      <c r="F20" s="364"/>
      <c r="G20" s="364"/>
      <c r="H20" s="364"/>
      <c r="I20" s="364"/>
    </row>
    <row r="21" spans="1:9" ht="54.75" customHeight="1" x14ac:dyDescent="0.25">
      <c r="A21" s="143"/>
      <c r="B21" s="144" t="s">
        <v>39</v>
      </c>
      <c r="C21" s="144" t="s">
        <v>3</v>
      </c>
      <c r="D21" s="144" t="s">
        <v>4</v>
      </c>
      <c r="E21" s="144" t="s">
        <v>5</v>
      </c>
      <c r="F21" s="144" t="s">
        <v>36</v>
      </c>
      <c r="G21" s="144" t="s">
        <v>40</v>
      </c>
      <c r="H21" s="144" t="s">
        <v>35</v>
      </c>
      <c r="I21" s="145" t="s">
        <v>8</v>
      </c>
    </row>
    <row r="22" spans="1:9" ht="26.1" customHeight="1" thickBot="1" x14ac:dyDescent="0.3">
      <c r="A22" s="142" t="s">
        <v>77</v>
      </c>
      <c r="B22" s="146" t="e">
        <f>SUM('инд. прогресс 2 кл.'!B3:B37)/COUNT('инд. оценки 2 кл.'!B6:B40)</f>
        <v>#DIV/0!</v>
      </c>
      <c r="C22" s="146" t="e">
        <f>SUM('инд. прогресс 2 кл.'!C3:C37)/COUNT('инд. оценки 2 кл.'!E6:E40)</f>
        <v>#DIV/0!</v>
      </c>
      <c r="D22" s="146" t="e">
        <f>SUM('инд. прогресс 2 кл.'!D3:D37)/COUNT('инд. оценки 2 кл.'!K6:K40)</f>
        <v>#DIV/0!</v>
      </c>
      <c r="E22" s="146" t="e">
        <f>SUM('инд. прогресс 2 кл.'!E3:E37)/COUNT('инд. оценки 2 кл.'!N6:N40)</f>
        <v>#DIV/0!</v>
      </c>
      <c r="F22" s="146" t="e">
        <f>SUM('инд. прогресс 2 кл.'!F3:F37)/COUNT('инд. оценки 2 кл.'!Q6:Q40)</f>
        <v>#DIV/0!</v>
      </c>
      <c r="G22" s="146" t="e">
        <f>SUM('инд. прогресс 2 кл.'!G3:G37)/COUNT('инд. оценки 2 кл.'!T6:T40)</f>
        <v>#DIV/0!</v>
      </c>
      <c r="H22" s="146" t="e">
        <f>SUM('инд. прогресс 2 кл.'!H3:H37)/COUNT('инд. оценки 2 кл.'!W6:W40)</f>
        <v>#DIV/0!</v>
      </c>
      <c r="I22" s="147" t="e">
        <f>SUM('инд. прогресс 2 кл.'!I3:I37)/COUNT('инд. оценки 2 кл.'!Z6:Z40)</f>
        <v>#DIV/0!</v>
      </c>
    </row>
  </sheetData>
  <sheetProtection password="CF36" sheet="1"/>
  <mergeCells count="6">
    <mergeCell ref="A20:I20"/>
    <mergeCell ref="A1:I1"/>
    <mergeCell ref="B2:C2"/>
    <mergeCell ref="B3:C3"/>
    <mergeCell ref="D2:E2"/>
    <mergeCell ref="D3:E3"/>
  </mergeCells>
  <phoneticPr fontId="3" type="noConversion"/>
  <pageMargins left="0.74803149606299213" right="0.74803149606299213" top="0.39370078740157483" bottom="0.39370078740157483" header="0.51181102362204722" footer="0.51181102362204722"/>
  <pageSetup paperSize="9" scale="75" orientation="landscape" horizontalDpi="4294967293" verticalDpi="4294967293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2060"/>
  </sheetPr>
  <dimension ref="A1:P911"/>
  <sheetViews>
    <sheetView workbookViewId="0">
      <selection sqref="A1:O1"/>
    </sheetView>
  </sheetViews>
  <sheetFormatPr defaultColWidth="11.44140625" defaultRowHeight="13.2" x14ac:dyDescent="0.25"/>
  <cols>
    <col min="1" max="1" width="24" style="38" bestFit="1" customWidth="1"/>
    <col min="2" max="14" width="6.6640625" style="15" customWidth="1"/>
    <col min="15" max="15" width="16.5546875" style="15" bestFit="1" customWidth="1"/>
    <col min="16" max="16" width="24" style="15" bestFit="1" customWidth="1"/>
    <col min="17" max="16384" width="11.44140625" style="15"/>
  </cols>
  <sheetData>
    <row r="1" spans="1:16" ht="18" x14ac:dyDescent="0.25">
      <c r="A1" s="377" t="s">
        <v>69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14"/>
    </row>
    <row r="2" spans="1:16" ht="18" thickBot="1" x14ac:dyDescent="0.35">
      <c r="A2" s="378">
        <f>A5</f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15">
        <v>1</v>
      </c>
    </row>
    <row r="3" spans="1:16" ht="13.8" x14ac:dyDescent="0.3">
      <c r="A3" s="16"/>
      <c r="B3" s="302" t="s">
        <v>18</v>
      </c>
      <c r="C3" s="303"/>
      <c r="D3" s="304"/>
      <c r="E3" s="302" t="s">
        <v>19</v>
      </c>
      <c r="F3" s="303"/>
      <c r="G3" s="303"/>
      <c r="H3" s="303"/>
      <c r="I3" s="303"/>
      <c r="J3" s="303"/>
      <c r="K3" s="303"/>
      <c r="L3" s="302" t="s">
        <v>34</v>
      </c>
      <c r="M3" s="303"/>
      <c r="N3" s="304"/>
    </row>
    <row r="4" spans="1:16" ht="94.8" thickBot="1" x14ac:dyDescent="0.3">
      <c r="A4" s="17"/>
      <c r="B4" s="18" t="s">
        <v>39</v>
      </c>
      <c r="C4" s="19" t="s">
        <v>3</v>
      </c>
      <c r="D4" s="20" t="s">
        <v>13</v>
      </c>
      <c r="E4" s="18" t="s">
        <v>4</v>
      </c>
      <c r="F4" s="19" t="s">
        <v>5</v>
      </c>
      <c r="G4" s="19" t="s">
        <v>36</v>
      </c>
      <c r="H4" s="19" t="s">
        <v>40</v>
      </c>
      <c r="I4" s="19" t="s">
        <v>35</v>
      </c>
      <c r="J4" s="19" t="s">
        <v>8</v>
      </c>
      <c r="K4" s="19" t="s">
        <v>17</v>
      </c>
      <c r="L4" s="18" t="s">
        <v>14</v>
      </c>
      <c r="M4" s="19" t="s">
        <v>15</v>
      </c>
      <c r="N4" s="20" t="s">
        <v>16</v>
      </c>
    </row>
    <row r="5" spans="1:16" x14ac:dyDescent="0.25">
      <c r="A5" s="21">
        <f>'инд. оценки 2 кл.'!A6</f>
        <v>0</v>
      </c>
      <c r="B5" s="22" t="str">
        <f>'инд. оценки 2 кл.'!D6</f>
        <v xml:space="preserve"> </v>
      </c>
      <c r="C5" s="23" t="str">
        <f>'инд. оценки 2 кл.'!G6</f>
        <v xml:space="preserve"> </v>
      </c>
      <c r="D5" s="24" t="str">
        <f>'инд. оценки 2 кл.'!J6</f>
        <v xml:space="preserve"> </v>
      </c>
      <c r="E5" s="22" t="str">
        <f>'инд. оценки 2 кл.'!M6</f>
        <v xml:space="preserve"> </v>
      </c>
      <c r="F5" s="23" t="str">
        <f>'инд. оценки 2 кл.'!P6</f>
        <v xml:space="preserve"> </v>
      </c>
      <c r="G5" s="23" t="str">
        <f>'инд. оценки 2 кл.'!S6</f>
        <v xml:space="preserve"> </v>
      </c>
      <c r="H5" s="23" t="str">
        <f>'инд. оценки 2 кл.'!V6</f>
        <v xml:space="preserve"> </v>
      </c>
      <c r="I5" s="23" t="str">
        <f>'инд. оценки 2 кл.'!Y6</f>
        <v xml:space="preserve"> </v>
      </c>
      <c r="J5" s="23" t="str">
        <f>'инд. оценки 2 кл.'!AB6</f>
        <v xml:space="preserve"> </v>
      </c>
      <c r="K5" s="23" t="str">
        <f>'инд. оценки 2 кл.'!AE6</f>
        <v xml:space="preserve"> </v>
      </c>
      <c r="L5" s="22" t="str">
        <f>'инд. оценки 2 кл.'!AH6</f>
        <v xml:space="preserve"> </v>
      </c>
      <c r="M5" s="23" t="str">
        <f>'инд. оценки 2 кл.'!AK6</f>
        <v xml:space="preserve"> </v>
      </c>
      <c r="N5" s="24" t="str">
        <f>'инд. оценки 2 кл.'!AN6</f>
        <v xml:space="preserve"> </v>
      </c>
    </row>
    <row r="6" spans="1:16" x14ac:dyDescent="0.25">
      <c r="A6" s="25" t="s">
        <v>47</v>
      </c>
      <c r="B6" s="296" t="str">
        <f>IF('инд. оценка уровня 2кл.'!O4=1,'инд. оценка уровня 2кл.'!$B$41,'инд. оценка уровня 2кл.'!$B$40)</f>
        <v>НИЖЕ БАЗОВОГО</v>
      </c>
      <c r="C6" s="297"/>
      <c r="D6" s="298"/>
      <c r="E6" s="296" t="str">
        <f>IF('инд. оценка уровня 2кл.'!P4=1,'инд. оценка уровня 2кл.'!$B$41,'инд. оценка уровня 2кл.'!$B$40)</f>
        <v>НИЖЕ БАЗОВОГО</v>
      </c>
      <c r="F6" s="297"/>
      <c r="G6" s="297"/>
      <c r="H6" s="297"/>
      <c r="I6" s="297"/>
      <c r="J6" s="297"/>
      <c r="K6" s="297"/>
      <c r="L6" s="296" t="str">
        <f>IF('инд. оценка уровня 2кл.'!Q4=1,'инд. оценка уровня 2кл.'!$B$41,'инд. оценка уровня 2кл.'!$B$40)</f>
        <v>НИЖЕ БАЗОВОГО</v>
      </c>
      <c r="M6" s="297"/>
      <c r="N6" s="298"/>
    </row>
    <row r="7" spans="1:16" ht="13.8" thickBot="1" x14ac:dyDescent="0.3">
      <c r="A7" s="29" t="s">
        <v>49</v>
      </c>
      <c r="B7" s="372" t="str">
        <f>IF('инд. прогресс 2 кл.'!J3=1,'инд. прогресс 2 кл.'!$B$40,'инд. прогресс 2 кл.'!$B$39)</f>
        <v>НЕТ ПРОГРЕССА</v>
      </c>
      <c r="C7" s="373"/>
      <c r="D7" s="374"/>
      <c r="E7" s="372" t="str">
        <f>IF('инд. прогресс 2 кл.'!K3=1,'инд. прогресс 2 кл.'!$B$40,'инд. прогресс 2 кл.'!$B$39)</f>
        <v>НЕТ ПРОГРЕССА</v>
      </c>
      <c r="F7" s="373"/>
      <c r="G7" s="373"/>
      <c r="H7" s="373"/>
      <c r="I7" s="373"/>
      <c r="J7" s="373"/>
      <c r="K7" s="373"/>
      <c r="L7" s="372"/>
      <c r="M7" s="373"/>
      <c r="N7" s="374"/>
    </row>
    <row r="8" spans="1:16" ht="13.8" thickBot="1" x14ac:dyDescent="0.3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6" x14ac:dyDescent="0.25">
      <c r="A9" s="287" t="s">
        <v>42</v>
      </c>
      <c r="B9" s="288"/>
      <c r="C9" s="288"/>
      <c r="D9" s="289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6" ht="13.8" thickBot="1" x14ac:dyDescent="0.3">
      <c r="A10" s="290"/>
      <c r="B10" s="291"/>
      <c r="C10" s="291"/>
      <c r="D10" s="292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6" x14ac:dyDescent="0.25">
      <c r="A11" s="32" t="s">
        <v>57</v>
      </c>
      <c r="B11" s="293">
        <f>SUM(B5:N5)</f>
        <v>0</v>
      </c>
      <c r="C11" s="294"/>
      <c r="D11" s="295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6" x14ac:dyDescent="0.25">
      <c r="A12" s="33" t="s">
        <v>30</v>
      </c>
      <c r="B12" s="296" t="str">
        <f>IF('инд. оценка уровня 2кл.'!R4=1,'инд. оценка уровня 2кл.'!$B$41,'инд. оценка уровня 2кл.'!$B$40)</f>
        <v>НИЖЕ БАЗОВОГО</v>
      </c>
      <c r="C12" s="297"/>
      <c r="D12" s="298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6" ht="13.8" thickBot="1" x14ac:dyDescent="0.3">
      <c r="A13" s="34" t="s">
        <v>41</v>
      </c>
      <c r="B13" s="372" t="str">
        <f>IF('инд. прогресс 2 кл.'!L3=1,'инд. прогресс 2 кл.'!$B$40,'инд. прогресс 2 кл.'!$B$39)</f>
        <v>НЕТ ПРОГРЕССА</v>
      </c>
      <c r="C13" s="373"/>
      <c r="D13" s="374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6" x14ac:dyDescent="0.25">
      <c r="A14" s="3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6" x14ac:dyDescent="0.25">
      <c r="A15" s="35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6" x14ac:dyDescent="0.25">
      <c r="A16" s="36" t="s">
        <v>50</v>
      </c>
      <c r="B16" s="36"/>
      <c r="C16" s="2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5" x14ac:dyDescent="0.25">
      <c r="A17" s="37" t="s">
        <v>51</v>
      </c>
      <c r="B17" s="375"/>
      <c r="C17" s="375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5" x14ac:dyDescent="0.25">
      <c r="A18" s="37" t="s">
        <v>52</v>
      </c>
      <c r="B18" s="376"/>
      <c r="C18" s="376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5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5" x14ac:dyDescent="0.25">
      <c r="A20" s="35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5" x14ac:dyDescent="0.25">
      <c r="A21" s="35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5" x14ac:dyDescent="0.25">
      <c r="A22" s="35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5" x14ac:dyDescent="0.25">
      <c r="A23" s="3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5" x14ac:dyDescent="0.25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5" x14ac:dyDescent="0.25">
      <c r="A25" s="3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5" x14ac:dyDescent="0.25">
      <c r="A26" s="3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5" ht="18" x14ac:dyDescent="0.25">
      <c r="A27" s="377" t="s">
        <v>69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</row>
    <row r="28" spans="1:15" ht="18" thickBot="1" x14ac:dyDescent="0.35">
      <c r="A28" s="378">
        <f>A31</f>
        <v>0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15">
        <f>O2+1</f>
        <v>2</v>
      </c>
    </row>
    <row r="29" spans="1:15" ht="13.8" x14ac:dyDescent="0.3">
      <c r="A29" s="16"/>
      <c r="B29" s="302" t="s">
        <v>18</v>
      </c>
      <c r="C29" s="303"/>
      <c r="D29" s="304"/>
      <c r="E29" s="302" t="s">
        <v>19</v>
      </c>
      <c r="F29" s="303"/>
      <c r="G29" s="303"/>
      <c r="H29" s="303"/>
      <c r="I29" s="303"/>
      <c r="J29" s="303"/>
      <c r="K29" s="303"/>
      <c r="L29" s="302" t="s">
        <v>34</v>
      </c>
      <c r="M29" s="303"/>
      <c r="N29" s="303"/>
    </row>
    <row r="30" spans="1:15" ht="94.8" thickBot="1" x14ac:dyDescent="0.3">
      <c r="A30" s="17"/>
      <c r="B30" s="18" t="s">
        <v>39</v>
      </c>
      <c r="C30" s="19" t="s">
        <v>3</v>
      </c>
      <c r="D30" s="20" t="s">
        <v>13</v>
      </c>
      <c r="E30" s="18" t="s">
        <v>4</v>
      </c>
      <c r="F30" s="19" t="s">
        <v>5</v>
      </c>
      <c r="G30" s="19" t="s">
        <v>36</v>
      </c>
      <c r="H30" s="19" t="s">
        <v>40</v>
      </c>
      <c r="I30" s="19" t="s">
        <v>21</v>
      </c>
      <c r="J30" s="19" t="s">
        <v>8</v>
      </c>
      <c r="K30" s="19" t="s">
        <v>17</v>
      </c>
      <c r="L30" s="18" t="s">
        <v>14</v>
      </c>
      <c r="M30" s="19" t="s">
        <v>15</v>
      </c>
      <c r="N30" s="19" t="s">
        <v>16</v>
      </c>
    </row>
    <row r="31" spans="1:15" x14ac:dyDescent="0.25">
      <c r="A31" s="21">
        <f>'инд. оценки 2 кл.'!A7</f>
        <v>0</v>
      </c>
      <c r="B31" s="22" t="str">
        <f>'инд. оценки 2 кл.'!D7</f>
        <v xml:space="preserve"> </v>
      </c>
      <c r="C31" s="23" t="str">
        <f>'инд. оценки 2 кл.'!G7</f>
        <v xml:space="preserve"> </v>
      </c>
      <c r="D31" s="24" t="str">
        <f>'инд. оценки 2 кл.'!J7</f>
        <v xml:space="preserve"> </v>
      </c>
      <c r="E31" s="22" t="str">
        <f>'инд. оценки 2 кл.'!M7</f>
        <v xml:space="preserve"> </v>
      </c>
      <c r="F31" s="23" t="str">
        <f>'инд. оценки 2 кл.'!P7</f>
        <v xml:space="preserve"> </v>
      </c>
      <c r="G31" s="23" t="str">
        <f>'инд. оценки 2 кл.'!S7</f>
        <v xml:space="preserve"> </v>
      </c>
      <c r="H31" s="23" t="str">
        <f>'инд. оценки 2 кл.'!V7</f>
        <v xml:space="preserve"> </v>
      </c>
      <c r="I31" s="23" t="str">
        <f>'инд. оценки 2 кл.'!Y7</f>
        <v xml:space="preserve"> </v>
      </c>
      <c r="J31" s="23" t="str">
        <f>'инд. оценки 2 кл.'!AB7</f>
        <v xml:space="preserve"> </v>
      </c>
      <c r="K31" s="23" t="str">
        <f>'инд. оценки 2 кл.'!AE7</f>
        <v xml:space="preserve"> </v>
      </c>
      <c r="L31" s="22" t="str">
        <f>'инд. оценки 2 кл.'!AH7</f>
        <v xml:space="preserve"> </v>
      </c>
      <c r="M31" s="23" t="str">
        <f>'инд. оценки 2 кл.'!AK7</f>
        <v xml:space="preserve"> </v>
      </c>
      <c r="N31" s="24" t="str">
        <f>'инд. оценки 2 кл.'!AN7</f>
        <v xml:space="preserve"> </v>
      </c>
    </row>
    <row r="32" spans="1:15" x14ac:dyDescent="0.25">
      <c r="A32" s="25" t="s">
        <v>47</v>
      </c>
      <c r="B32" s="296" t="str">
        <f>IF('инд. оценка уровня 2кл.'!O5=1,'инд. оценка уровня 2кл.'!$B$41,'инд. оценка уровня 2кл.'!$B$40)</f>
        <v>НИЖЕ БАЗОВОГО</v>
      </c>
      <c r="C32" s="297"/>
      <c r="D32" s="298"/>
      <c r="E32" s="296" t="str">
        <f>IF('инд. оценка уровня 2кл.'!P5=1,'инд. оценка уровня 2кл.'!$B$41,'инд. оценка уровня 2кл.'!$B$40)</f>
        <v>НИЖЕ БАЗОВОГО</v>
      </c>
      <c r="F32" s="297"/>
      <c r="G32" s="297"/>
      <c r="H32" s="297"/>
      <c r="I32" s="297"/>
      <c r="J32" s="297"/>
      <c r="K32" s="297"/>
      <c r="L32" s="296" t="str">
        <f>IF('инд. оценка уровня 2кл.'!Q5=1,'инд. оценка уровня 2кл.'!$B$41,'инд. оценка уровня 2кл.'!$B$40)</f>
        <v>НИЖЕ БАЗОВОГО</v>
      </c>
      <c r="M32" s="297"/>
      <c r="N32" s="297"/>
    </row>
    <row r="33" spans="1:14" ht="13.8" thickBot="1" x14ac:dyDescent="0.3">
      <c r="A33" s="29" t="s">
        <v>49</v>
      </c>
      <c r="B33" s="372" t="str">
        <f>IF('инд. прогресс 2 кл.'!J4=1,'инд. прогресс 2 кл.'!$B$40,'инд. прогресс 2 кл.'!$B$39)</f>
        <v>НЕТ ПРОГРЕССА</v>
      </c>
      <c r="C33" s="373"/>
      <c r="D33" s="374"/>
      <c r="E33" s="372" t="str">
        <f>IF('инд. прогресс 2 кл.'!K4=1,'инд. прогресс 2 кл.'!$B$40,'инд. прогресс 2 кл.'!$B$39)</f>
        <v>НЕТ ПРОГРЕССА</v>
      </c>
      <c r="F33" s="373"/>
      <c r="G33" s="373"/>
      <c r="H33" s="373"/>
      <c r="I33" s="373"/>
      <c r="J33" s="373"/>
      <c r="K33" s="373"/>
      <c r="L33" s="372"/>
      <c r="M33" s="373"/>
      <c r="N33" s="373"/>
    </row>
    <row r="34" spans="1:14" ht="13.8" thickBo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287" t="s">
        <v>42</v>
      </c>
      <c r="B35" s="288"/>
      <c r="C35" s="288"/>
      <c r="D35" s="289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ht="13.8" thickBot="1" x14ac:dyDescent="0.3">
      <c r="A36" s="290"/>
      <c r="B36" s="291"/>
      <c r="C36" s="291"/>
      <c r="D36" s="292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2" t="s">
        <v>57</v>
      </c>
      <c r="B37" s="293">
        <f>SUM(B31:N31)</f>
        <v>0</v>
      </c>
      <c r="C37" s="294"/>
      <c r="D37" s="295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3" t="s">
        <v>30</v>
      </c>
      <c r="B38" s="296" t="str">
        <f>IF('инд. оценка уровня 2кл.'!R5=1,'инд. оценка уровня 2кл.'!$B$41,'инд. оценка уровня 2кл.'!$B$40)</f>
        <v>НИЖЕ БАЗОВОГО</v>
      </c>
      <c r="C38" s="297"/>
      <c r="D38" s="298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ht="13.8" thickBot="1" x14ac:dyDescent="0.3">
      <c r="A39" s="34" t="s">
        <v>41</v>
      </c>
      <c r="B39" s="372" t="str">
        <f>IF('инд. прогресс 2 кл.'!L4=1,'инд. прогресс 2 кл.'!$B$40,'инд. прогресс 2 кл.'!$B$39)</f>
        <v>НЕТ ПРОГРЕССА</v>
      </c>
      <c r="C39" s="373"/>
      <c r="D39" s="374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x14ac:dyDescent="0.25">
      <c r="A40" s="35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25">
      <c r="A41" s="35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x14ac:dyDescent="0.25">
      <c r="A42" s="36" t="s">
        <v>50</v>
      </c>
      <c r="B42" s="36"/>
      <c r="C42" s="2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5">
      <c r="A43" s="37" t="s">
        <v>51</v>
      </c>
      <c r="B43" s="375"/>
      <c r="C43" s="37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5">
      <c r="A44" s="37" t="s">
        <v>52</v>
      </c>
      <c r="B44" s="376"/>
      <c r="C44" s="376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25">
      <c r="A45" s="3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x14ac:dyDescent="0.25">
      <c r="A46" s="3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4" x14ac:dyDescent="0.25">
      <c r="A47" s="3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x14ac:dyDescent="0.25">
      <c r="A48" s="3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5" x14ac:dyDescent="0.25">
      <c r="A49" s="3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5" x14ac:dyDescent="0.25">
      <c r="A50" s="3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5" x14ac:dyDescent="0.25">
      <c r="A51" s="3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5" x14ac:dyDescent="0.25">
      <c r="A52" s="3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5" ht="18" x14ac:dyDescent="0.25">
      <c r="A53" s="377" t="s">
        <v>69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</row>
    <row r="54" spans="1:15" ht="18" thickBot="1" x14ac:dyDescent="0.35">
      <c r="A54" s="378">
        <f>A57</f>
        <v>0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15">
        <f>O28+1</f>
        <v>3</v>
      </c>
    </row>
    <row r="55" spans="1:15" ht="13.8" x14ac:dyDescent="0.3">
      <c r="A55" s="16"/>
      <c r="B55" s="302" t="s">
        <v>18</v>
      </c>
      <c r="C55" s="303"/>
      <c r="D55" s="304"/>
      <c r="E55" s="302" t="s">
        <v>19</v>
      </c>
      <c r="F55" s="303"/>
      <c r="G55" s="303"/>
      <c r="H55" s="303"/>
      <c r="I55" s="303"/>
      <c r="J55" s="303"/>
      <c r="K55" s="303"/>
      <c r="L55" s="302" t="s">
        <v>34</v>
      </c>
      <c r="M55" s="303"/>
      <c r="N55" s="303"/>
    </row>
    <row r="56" spans="1:15" ht="94.8" thickBot="1" x14ac:dyDescent="0.3">
      <c r="A56" s="17"/>
      <c r="B56" s="18" t="s">
        <v>39</v>
      </c>
      <c r="C56" s="19" t="s">
        <v>3</v>
      </c>
      <c r="D56" s="20" t="s">
        <v>13</v>
      </c>
      <c r="E56" s="18" t="s">
        <v>4</v>
      </c>
      <c r="F56" s="19" t="s">
        <v>5</v>
      </c>
      <c r="G56" s="19" t="s">
        <v>36</v>
      </c>
      <c r="H56" s="19" t="s">
        <v>40</v>
      </c>
      <c r="I56" s="19" t="s">
        <v>21</v>
      </c>
      <c r="J56" s="19" t="s">
        <v>8</v>
      </c>
      <c r="K56" s="19" t="s">
        <v>17</v>
      </c>
      <c r="L56" s="18" t="s">
        <v>14</v>
      </c>
      <c r="M56" s="19" t="s">
        <v>15</v>
      </c>
      <c r="N56" s="19" t="s">
        <v>16</v>
      </c>
    </row>
    <row r="57" spans="1:15" x14ac:dyDescent="0.25">
      <c r="A57" s="21">
        <f>'инд. оценки 2 кл.'!A8</f>
        <v>0</v>
      </c>
      <c r="B57" s="22" t="str">
        <f>'инд. оценки 2 кл.'!D8</f>
        <v xml:space="preserve"> </v>
      </c>
      <c r="C57" s="23" t="str">
        <f>'инд. оценки 2 кл.'!G8</f>
        <v xml:space="preserve"> </v>
      </c>
      <c r="D57" s="24" t="str">
        <f>'инд. оценки 2 кл.'!J8</f>
        <v xml:space="preserve"> </v>
      </c>
      <c r="E57" s="22" t="str">
        <f>'инд. оценки 2 кл.'!M8</f>
        <v xml:space="preserve"> </v>
      </c>
      <c r="F57" s="23" t="str">
        <f>'инд. оценки 2 кл.'!P8</f>
        <v xml:space="preserve"> </v>
      </c>
      <c r="G57" s="23" t="str">
        <f>'инд. оценки 2 кл.'!S8</f>
        <v xml:space="preserve"> </v>
      </c>
      <c r="H57" s="23" t="str">
        <f>'инд. оценки 2 кл.'!V8</f>
        <v xml:space="preserve"> </v>
      </c>
      <c r="I57" s="23" t="str">
        <f>'инд. оценки 2 кл.'!Y8</f>
        <v xml:space="preserve"> </v>
      </c>
      <c r="J57" s="23" t="str">
        <f>'инд. оценки 2 кл.'!AB8</f>
        <v xml:space="preserve"> </v>
      </c>
      <c r="K57" s="23" t="str">
        <f>'инд. оценки 2 кл.'!AE8</f>
        <v xml:space="preserve"> </v>
      </c>
      <c r="L57" s="22" t="str">
        <f>'инд. оценки 2 кл.'!AH8</f>
        <v xml:space="preserve"> </v>
      </c>
      <c r="M57" s="23" t="str">
        <f>'инд. оценки 2 кл.'!AK8</f>
        <v xml:space="preserve"> </v>
      </c>
      <c r="N57" s="24" t="str">
        <f>'инд. оценки 2 кл.'!AN8</f>
        <v xml:space="preserve"> </v>
      </c>
    </row>
    <row r="58" spans="1:15" x14ac:dyDescent="0.25">
      <c r="A58" s="25" t="s">
        <v>47</v>
      </c>
      <c r="B58" s="296" t="str">
        <f>IF('инд. оценка уровня 2кл.'!O6=1,'инд. оценка уровня 2кл.'!$B$41,'инд. оценка уровня 2кл.'!$B$40)</f>
        <v>НИЖЕ БАЗОВОГО</v>
      </c>
      <c r="C58" s="297"/>
      <c r="D58" s="298"/>
      <c r="E58" s="296" t="str">
        <f>IF('инд. оценка уровня 2кл.'!P6=1,'инд. оценка уровня 2кл.'!$B$41,'инд. оценка уровня 2кл.'!$B$40)</f>
        <v>НИЖЕ БАЗОВОГО</v>
      </c>
      <c r="F58" s="297"/>
      <c r="G58" s="297"/>
      <c r="H58" s="297"/>
      <c r="I58" s="297"/>
      <c r="J58" s="297"/>
      <c r="K58" s="297"/>
      <c r="L58" s="296" t="str">
        <f>IF('инд. оценка уровня 2кл.'!Q6=1,'инд. оценка уровня 2кл.'!$B$41,'инд. оценка уровня 2кл.'!$B$40)</f>
        <v>НИЖЕ БАЗОВОГО</v>
      </c>
      <c r="M58" s="297"/>
      <c r="N58" s="297"/>
    </row>
    <row r="59" spans="1:15" ht="13.8" thickBot="1" x14ac:dyDescent="0.3">
      <c r="A59" s="29" t="s">
        <v>49</v>
      </c>
      <c r="B59" s="372" t="str">
        <f>IF('инд. прогресс 2 кл.'!J5=1,'инд. прогресс 2 кл.'!$B$40,'инд. прогресс 2 кл.'!$B$39)</f>
        <v>НЕТ ПРОГРЕССА</v>
      </c>
      <c r="C59" s="373"/>
      <c r="D59" s="374"/>
      <c r="E59" s="372" t="str">
        <f>IF('инд. прогресс 2 кл.'!K5=1,'инд. прогресс 2 кл.'!$B$40,'инд. прогресс 2 кл.'!$B$39)</f>
        <v>НЕТ ПРОГРЕССА</v>
      </c>
      <c r="F59" s="373"/>
      <c r="G59" s="373"/>
      <c r="H59" s="373"/>
      <c r="I59" s="373"/>
      <c r="J59" s="373"/>
      <c r="K59" s="373"/>
      <c r="L59" s="372"/>
      <c r="M59" s="373"/>
      <c r="N59" s="373"/>
    </row>
    <row r="60" spans="1:15" ht="13.8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5" x14ac:dyDescent="0.25">
      <c r="A61" s="287" t="s">
        <v>42</v>
      </c>
      <c r="B61" s="288"/>
      <c r="C61" s="288"/>
      <c r="D61" s="289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1:15" ht="13.8" thickBot="1" x14ac:dyDescent="0.3">
      <c r="A62" s="290"/>
      <c r="B62" s="291"/>
      <c r="C62" s="291"/>
      <c r="D62" s="292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5" x14ac:dyDescent="0.25">
      <c r="A63" s="32" t="s">
        <v>57</v>
      </c>
      <c r="B63" s="293">
        <f>SUM(B57:N57)</f>
        <v>0</v>
      </c>
      <c r="C63" s="294"/>
      <c r="D63" s="295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5" x14ac:dyDescent="0.25">
      <c r="A64" s="33" t="s">
        <v>30</v>
      </c>
      <c r="B64" s="296" t="str">
        <f>IF('инд. оценка уровня 2кл.'!R6=1,'инд. оценка уровня 2кл.'!$B$41,'инд. оценка уровня 2кл.'!$B$40)</f>
        <v>НИЖЕ БАЗОВОГО</v>
      </c>
      <c r="C64" s="297"/>
      <c r="D64" s="298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5" ht="13.8" thickBot="1" x14ac:dyDescent="0.3">
      <c r="A65" s="34" t="s">
        <v>41</v>
      </c>
      <c r="B65" s="372" t="str">
        <f>IF('инд. прогресс 2 кл.'!L5=1,'инд. прогресс 2 кл.'!$B$40,'инд. прогресс 2 кл.'!$B$39)</f>
        <v>НЕТ ПРОГРЕССА</v>
      </c>
      <c r="C65" s="373"/>
      <c r="D65" s="374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5" x14ac:dyDescent="0.25">
      <c r="A66" s="3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5" x14ac:dyDescent="0.25">
      <c r="A67" s="3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5" x14ac:dyDescent="0.25">
      <c r="A68" s="36" t="s">
        <v>50</v>
      </c>
      <c r="B68" s="36"/>
      <c r="C68" s="27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5" x14ac:dyDescent="0.25">
      <c r="A69" s="37" t="s">
        <v>51</v>
      </c>
      <c r="B69" s="375"/>
      <c r="C69" s="375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5" x14ac:dyDescent="0.25">
      <c r="A70" s="37" t="s">
        <v>52</v>
      </c>
      <c r="B70" s="376"/>
      <c r="C70" s="376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5" x14ac:dyDescent="0.25">
      <c r="A71" s="3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5" x14ac:dyDescent="0.25">
      <c r="A72" s="3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5" x14ac:dyDescent="0.25">
      <c r="A73" s="3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5" x14ac:dyDescent="0.25">
      <c r="A74" s="3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5" x14ac:dyDescent="0.25">
      <c r="A75" s="3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5" x14ac:dyDescent="0.25">
      <c r="A76" s="35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1:15" x14ac:dyDescent="0.25">
      <c r="A77" s="35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5" x14ac:dyDescent="0.25">
      <c r="A78" s="35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5" ht="18" x14ac:dyDescent="0.25">
      <c r="A79" s="377" t="s">
        <v>69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</row>
    <row r="80" spans="1:15" ht="18" thickBot="1" x14ac:dyDescent="0.35">
      <c r="A80" s="378">
        <f>A83</f>
        <v>0</v>
      </c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15">
        <f>O54+1</f>
        <v>4</v>
      </c>
    </row>
    <row r="81" spans="1:14" ht="13.8" x14ac:dyDescent="0.3">
      <c r="A81" s="16"/>
      <c r="B81" s="302" t="s">
        <v>18</v>
      </c>
      <c r="C81" s="303"/>
      <c r="D81" s="304"/>
      <c r="E81" s="302" t="s">
        <v>19</v>
      </c>
      <c r="F81" s="303"/>
      <c r="G81" s="303"/>
      <c r="H81" s="303"/>
      <c r="I81" s="303"/>
      <c r="J81" s="303"/>
      <c r="K81" s="303"/>
      <c r="L81" s="302" t="s">
        <v>34</v>
      </c>
      <c r="M81" s="303"/>
      <c r="N81" s="303"/>
    </row>
    <row r="82" spans="1:14" ht="94.8" thickBot="1" x14ac:dyDescent="0.3">
      <c r="A82" s="17"/>
      <c r="B82" s="18" t="s">
        <v>39</v>
      </c>
      <c r="C82" s="19" t="s">
        <v>3</v>
      </c>
      <c r="D82" s="20" t="s">
        <v>13</v>
      </c>
      <c r="E82" s="18" t="s">
        <v>4</v>
      </c>
      <c r="F82" s="19" t="s">
        <v>5</v>
      </c>
      <c r="G82" s="19" t="s">
        <v>36</v>
      </c>
      <c r="H82" s="19" t="s">
        <v>40</v>
      </c>
      <c r="I82" s="19" t="s">
        <v>21</v>
      </c>
      <c r="J82" s="19" t="s">
        <v>8</v>
      </c>
      <c r="K82" s="19" t="s">
        <v>17</v>
      </c>
      <c r="L82" s="18" t="s">
        <v>14</v>
      </c>
      <c r="M82" s="19" t="s">
        <v>15</v>
      </c>
      <c r="N82" s="19" t="s">
        <v>16</v>
      </c>
    </row>
    <row r="83" spans="1:14" x14ac:dyDescent="0.25">
      <c r="A83" s="21">
        <f>'инд. оценки 2 кл.'!A9</f>
        <v>0</v>
      </c>
      <c r="B83" s="22" t="str">
        <f>'инд. оценки 2 кл.'!D9</f>
        <v xml:space="preserve"> </v>
      </c>
      <c r="C83" s="23" t="str">
        <f>'инд. оценки 2 кл.'!G9</f>
        <v xml:space="preserve"> </v>
      </c>
      <c r="D83" s="24" t="str">
        <f>'инд. оценки 2 кл.'!J9</f>
        <v xml:space="preserve"> </v>
      </c>
      <c r="E83" s="22" t="str">
        <f>'инд. оценки 2 кл.'!M9</f>
        <v xml:space="preserve"> </v>
      </c>
      <c r="F83" s="23" t="str">
        <f>'инд. оценки 2 кл.'!P9</f>
        <v xml:space="preserve"> </v>
      </c>
      <c r="G83" s="23" t="str">
        <f>'инд. оценки 2 кл.'!S9</f>
        <v xml:space="preserve"> </v>
      </c>
      <c r="H83" s="23" t="str">
        <f>'инд. оценки 2 кл.'!V9</f>
        <v xml:space="preserve"> </v>
      </c>
      <c r="I83" s="23" t="str">
        <f>'инд. оценки 2 кл.'!Y9</f>
        <v xml:space="preserve"> </v>
      </c>
      <c r="J83" s="23" t="str">
        <f>'инд. оценки 2 кл.'!AB9</f>
        <v xml:space="preserve"> </v>
      </c>
      <c r="K83" s="23" t="str">
        <f>'инд. оценки 2 кл.'!AE9</f>
        <v xml:space="preserve"> </v>
      </c>
      <c r="L83" s="22" t="str">
        <f>'инд. оценки 2 кл.'!AH9</f>
        <v xml:space="preserve"> </v>
      </c>
      <c r="M83" s="23" t="str">
        <f>'инд. оценки 2 кл.'!AK9</f>
        <v xml:space="preserve"> </v>
      </c>
      <c r="N83" s="23" t="str">
        <f>'инд. оценки 2 кл.'!AN9</f>
        <v xml:space="preserve"> </v>
      </c>
    </row>
    <row r="84" spans="1:14" x14ac:dyDescent="0.25">
      <c r="A84" s="25" t="s">
        <v>47</v>
      </c>
      <c r="B84" s="296" t="str">
        <f>IF('инд. оценка уровня 2кл.'!O7=1,'инд. оценка уровня 2кл.'!$B$41,'инд. оценка уровня 2кл.'!$B$40)</f>
        <v>НИЖЕ БАЗОВОГО</v>
      </c>
      <c r="C84" s="297"/>
      <c r="D84" s="298"/>
      <c r="E84" s="296" t="str">
        <f>IF('инд. оценка уровня 2кл.'!P7=1,'инд. оценка уровня 2кл.'!$B$41,'инд. оценка уровня 2кл.'!$B$40)</f>
        <v>НИЖЕ БАЗОВОГО</v>
      </c>
      <c r="F84" s="297"/>
      <c r="G84" s="297"/>
      <c r="H84" s="297"/>
      <c r="I84" s="297"/>
      <c r="J84" s="297"/>
      <c r="K84" s="297"/>
      <c r="L84" s="296" t="str">
        <f>IF('инд. оценка уровня 2кл.'!Q7=1,'инд. оценка уровня 2кл.'!$B$41,'инд. оценка уровня 2кл.'!$B$40)</f>
        <v>НИЖЕ БАЗОВОГО</v>
      </c>
      <c r="M84" s="297"/>
      <c r="N84" s="297"/>
    </row>
    <row r="85" spans="1:14" ht="13.8" thickBot="1" x14ac:dyDescent="0.3">
      <c r="A85" s="29" t="s">
        <v>49</v>
      </c>
      <c r="B85" s="372" t="str">
        <f>IF('инд. прогресс 2 кл.'!J6=1,'инд. прогресс 2 кл.'!$B$40,'инд. прогресс 2 кл.'!$B$39)</f>
        <v>НЕТ ПРОГРЕССА</v>
      </c>
      <c r="C85" s="373"/>
      <c r="D85" s="374"/>
      <c r="E85" s="372" t="str">
        <f>IF('инд. прогресс 2 кл.'!K6=1,'инд. прогресс 2 кл.'!$B$40,'инд. прогресс 2 кл.'!$B$39)</f>
        <v>НЕТ ПРОГРЕССА</v>
      </c>
      <c r="F85" s="373"/>
      <c r="G85" s="373"/>
      <c r="H85" s="373"/>
      <c r="I85" s="373"/>
      <c r="J85" s="373"/>
      <c r="K85" s="373"/>
      <c r="L85" s="372"/>
      <c r="M85" s="373"/>
      <c r="N85" s="373"/>
    </row>
    <row r="86" spans="1:14" ht="13.8" thickBot="1" x14ac:dyDescent="0.3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x14ac:dyDescent="0.25">
      <c r="A87" s="287" t="s">
        <v>42</v>
      </c>
      <c r="B87" s="288"/>
      <c r="C87" s="288"/>
      <c r="D87" s="289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ht="13.8" thickBot="1" x14ac:dyDescent="0.3">
      <c r="A88" s="290"/>
      <c r="B88" s="291"/>
      <c r="C88" s="291"/>
      <c r="D88" s="292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25">
      <c r="A89" s="32" t="s">
        <v>57</v>
      </c>
      <c r="B89" s="293">
        <f>SUM(B83:N83)</f>
        <v>0</v>
      </c>
      <c r="C89" s="294"/>
      <c r="D89" s="295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25">
      <c r="A90" s="33" t="s">
        <v>30</v>
      </c>
      <c r="B90" s="296" t="str">
        <f>IF('инд. оценка уровня 2кл.'!R7=1,'инд. оценка уровня 2кл.'!$B$41,'инд. оценка уровня 2кл.'!$B$40)</f>
        <v>НИЖЕ БАЗОВОГО</v>
      </c>
      <c r="C90" s="297"/>
      <c r="D90" s="298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ht="13.8" thickBot="1" x14ac:dyDescent="0.3">
      <c r="A91" s="34" t="s">
        <v>41</v>
      </c>
      <c r="B91" s="372" t="str">
        <f>IF('инд. прогресс 2 кл.'!L6=1,'инд. прогресс 2 кл.'!$B$40,'инд. прогресс 2 кл.'!$B$39)</f>
        <v>НЕТ ПРОГРЕССА</v>
      </c>
      <c r="C91" s="373"/>
      <c r="D91" s="374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3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25">
      <c r="A93" s="3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25">
      <c r="A94" s="36" t="s">
        <v>50</v>
      </c>
      <c r="B94" s="36"/>
      <c r="C94" s="27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5">
      <c r="A95" s="37" t="s">
        <v>51</v>
      </c>
      <c r="B95" s="375"/>
      <c r="C95" s="375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25">
      <c r="A96" s="37" t="s">
        <v>52</v>
      </c>
      <c r="B96" s="376"/>
      <c r="C96" s="376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5" x14ac:dyDescent="0.25">
      <c r="A97" s="3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5" x14ac:dyDescent="0.25">
      <c r="A98" s="35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5" x14ac:dyDescent="0.25">
      <c r="A99" s="3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5" x14ac:dyDescent="0.25">
      <c r="A100" s="3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5" x14ac:dyDescent="0.25">
      <c r="A101" s="3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5" x14ac:dyDescent="0.25">
      <c r="A102" s="3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5" x14ac:dyDescent="0.25">
      <c r="A103" s="3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5" x14ac:dyDescent="0.25">
      <c r="A104" s="3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5" ht="18" x14ac:dyDescent="0.25">
      <c r="A105" s="377" t="s">
        <v>69</v>
      </c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</row>
    <row r="106" spans="1:15" ht="18" thickBot="1" x14ac:dyDescent="0.35">
      <c r="A106" s="378">
        <f>A109</f>
        <v>0</v>
      </c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15">
        <f>O80+1</f>
        <v>5</v>
      </c>
    </row>
    <row r="107" spans="1:15" ht="13.8" x14ac:dyDescent="0.3">
      <c r="A107" s="16"/>
      <c r="B107" s="302" t="s">
        <v>18</v>
      </c>
      <c r="C107" s="303"/>
      <c r="D107" s="304"/>
      <c r="E107" s="302" t="s">
        <v>19</v>
      </c>
      <c r="F107" s="303"/>
      <c r="G107" s="303"/>
      <c r="H107" s="303"/>
      <c r="I107" s="303"/>
      <c r="J107" s="303"/>
      <c r="K107" s="303"/>
      <c r="L107" s="302" t="s">
        <v>34</v>
      </c>
      <c r="M107" s="303"/>
      <c r="N107" s="303"/>
    </row>
    <row r="108" spans="1:15" ht="94.8" thickBot="1" x14ac:dyDescent="0.3">
      <c r="A108" s="17"/>
      <c r="B108" s="18" t="s">
        <v>39</v>
      </c>
      <c r="C108" s="19" t="s">
        <v>3</v>
      </c>
      <c r="D108" s="20" t="s">
        <v>13</v>
      </c>
      <c r="E108" s="18" t="s">
        <v>4</v>
      </c>
      <c r="F108" s="19" t="s">
        <v>5</v>
      </c>
      <c r="G108" s="19" t="s">
        <v>36</v>
      </c>
      <c r="H108" s="19" t="s">
        <v>40</v>
      </c>
      <c r="I108" s="19" t="s">
        <v>21</v>
      </c>
      <c r="J108" s="19" t="s">
        <v>8</v>
      </c>
      <c r="K108" s="19" t="s">
        <v>17</v>
      </c>
      <c r="L108" s="18" t="s">
        <v>14</v>
      </c>
      <c r="M108" s="19" t="s">
        <v>15</v>
      </c>
      <c r="N108" s="19" t="s">
        <v>16</v>
      </c>
    </row>
    <row r="109" spans="1:15" x14ac:dyDescent="0.25">
      <c r="A109" s="21">
        <f>'инд. оценки 2 кл.'!A10</f>
        <v>0</v>
      </c>
      <c r="B109" s="22" t="str">
        <f>'инд. оценки 2 кл.'!D10</f>
        <v xml:space="preserve"> </v>
      </c>
      <c r="C109" s="23" t="str">
        <f>'инд. оценки 2 кл.'!G10</f>
        <v xml:space="preserve"> </v>
      </c>
      <c r="D109" s="24" t="str">
        <f>'инд. оценки 2 кл.'!J10</f>
        <v xml:space="preserve"> </v>
      </c>
      <c r="E109" s="22" t="str">
        <f>'инд. оценки 2 кл.'!M10</f>
        <v xml:space="preserve"> </v>
      </c>
      <c r="F109" s="23" t="str">
        <f>'инд. оценки 2 кл.'!P10</f>
        <v xml:space="preserve"> </v>
      </c>
      <c r="G109" s="23" t="str">
        <f>'инд. оценки 2 кл.'!S10</f>
        <v xml:space="preserve"> </v>
      </c>
      <c r="H109" s="23" t="str">
        <f>'инд. оценки 2 кл.'!V10</f>
        <v xml:space="preserve"> </v>
      </c>
      <c r="I109" s="23" t="str">
        <f>'инд. оценки 2 кл.'!Y10</f>
        <v xml:space="preserve"> </v>
      </c>
      <c r="J109" s="23" t="str">
        <f>'инд. оценки 2 кл.'!AB10</f>
        <v xml:space="preserve"> </v>
      </c>
      <c r="K109" s="23" t="str">
        <f>'инд. оценки 2 кл.'!AE10</f>
        <v xml:space="preserve"> </v>
      </c>
      <c r="L109" s="22" t="str">
        <f>'инд. оценки 2 кл.'!AH10</f>
        <v xml:space="preserve"> </v>
      </c>
      <c r="M109" s="23" t="str">
        <f>'инд. оценки 2 кл.'!AK10</f>
        <v xml:space="preserve"> </v>
      </c>
      <c r="N109" s="23" t="str">
        <f>'инд. оценки 2 кл.'!AN10</f>
        <v xml:space="preserve"> </v>
      </c>
    </row>
    <row r="110" spans="1:15" x14ac:dyDescent="0.25">
      <c r="A110" s="25" t="s">
        <v>47</v>
      </c>
      <c r="B110" s="296" t="str">
        <f>IF('инд. оценка уровня 2кл.'!O8=1,'инд. оценка уровня 2кл.'!$B$41,'инд. оценка уровня 2кл.'!$B$40)</f>
        <v>НИЖЕ БАЗОВОГО</v>
      </c>
      <c r="C110" s="297"/>
      <c r="D110" s="298"/>
      <c r="E110" s="296" t="str">
        <f>IF('инд. оценка уровня 2кл.'!P8=1,'инд. оценка уровня 2кл.'!$B$41,'инд. оценка уровня 2кл.'!$B$40)</f>
        <v>НИЖЕ БАЗОВОГО</v>
      </c>
      <c r="F110" s="297"/>
      <c r="G110" s="297"/>
      <c r="H110" s="297"/>
      <c r="I110" s="297"/>
      <c r="J110" s="297"/>
      <c r="K110" s="297"/>
      <c r="L110" s="296" t="str">
        <f>IF('инд. оценка уровня 2кл.'!Q8=1,'инд. оценка уровня 2кл.'!$B$41,'инд. оценка уровня 2кл.'!$B$40)</f>
        <v>НИЖЕ БАЗОВОГО</v>
      </c>
      <c r="M110" s="297"/>
      <c r="N110" s="297"/>
    </row>
    <row r="111" spans="1:15" ht="13.8" thickBot="1" x14ac:dyDescent="0.3">
      <c r="A111" s="29" t="s">
        <v>49</v>
      </c>
      <c r="B111" s="372" t="str">
        <f>IF('инд. прогресс 2 кл.'!J7=1,'инд. прогресс 2 кл.'!$B$40,'инд. прогресс 2 кл.'!$B$39)</f>
        <v>НЕТ ПРОГРЕССА</v>
      </c>
      <c r="C111" s="373"/>
      <c r="D111" s="374"/>
      <c r="E111" s="372" t="str">
        <f>IF('инд. прогресс 2 кл.'!K7=1,'инд. прогресс 2 кл.'!$B$40,'инд. прогресс 2 кл.'!$B$39)</f>
        <v>НЕТ ПРОГРЕССА</v>
      </c>
      <c r="F111" s="373"/>
      <c r="G111" s="373"/>
      <c r="H111" s="373"/>
      <c r="I111" s="373"/>
      <c r="J111" s="373"/>
      <c r="K111" s="373"/>
      <c r="L111" s="372"/>
      <c r="M111" s="373"/>
      <c r="N111" s="373"/>
    </row>
    <row r="112" spans="1:15" ht="13.8" thickBot="1" x14ac:dyDescent="0.3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x14ac:dyDescent="0.25">
      <c r="A113" s="287" t="s">
        <v>42</v>
      </c>
      <c r="B113" s="288"/>
      <c r="C113" s="288"/>
      <c r="D113" s="289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ht="13.8" thickBot="1" x14ac:dyDescent="0.3">
      <c r="A114" s="290"/>
      <c r="B114" s="291"/>
      <c r="C114" s="291"/>
      <c r="D114" s="292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2" t="s">
        <v>57</v>
      </c>
      <c r="B115" s="293">
        <f>SUM(B109:N109)</f>
        <v>0</v>
      </c>
      <c r="C115" s="294"/>
      <c r="D115" s="295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x14ac:dyDescent="0.25">
      <c r="A116" s="33" t="s">
        <v>30</v>
      </c>
      <c r="B116" s="296" t="str">
        <f>IF('инд. оценка уровня 2кл.'!R8=1,'инд. оценка уровня 2кл.'!$B$41,'инд. оценка уровня 2кл.'!$B$40)</f>
        <v>НИЖЕ БАЗОВОГО</v>
      </c>
      <c r="C116" s="297"/>
      <c r="D116" s="298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ht="13.8" thickBot="1" x14ac:dyDescent="0.3">
      <c r="A117" s="34" t="s">
        <v>41</v>
      </c>
      <c r="B117" s="372" t="str">
        <f>IF('инд. прогресс 2 кл.'!L7=1,'инд. прогресс 2 кл.'!$B$40,'инд. прогресс 2 кл.'!$B$39)</f>
        <v>НЕТ ПРОГРЕССА</v>
      </c>
      <c r="C117" s="373"/>
      <c r="D117" s="374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x14ac:dyDescent="0.25">
      <c r="A118" s="35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x14ac:dyDescent="0.25">
      <c r="A119" s="35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x14ac:dyDescent="0.25">
      <c r="A120" s="36" t="s">
        <v>50</v>
      </c>
      <c r="B120" s="36"/>
      <c r="C120" s="27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7" t="s">
        <v>51</v>
      </c>
      <c r="B121" s="375"/>
      <c r="C121" s="375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x14ac:dyDescent="0.25">
      <c r="A122" s="37" t="s">
        <v>52</v>
      </c>
      <c r="B122" s="376"/>
      <c r="C122" s="376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x14ac:dyDescent="0.25">
      <c r="A123" s="35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x14ac:dyDescent="0.25">
      <c r="A124" s="35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25">
      <c r="A125" s="35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x14ac:dyDescent="0.25">
      <c r="A126" s="35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5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x14ac:dyDescent="0.25">
      <c r="A128" s="35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5" x14ac:dyDescent="0.25">
      <c r="A129" s="35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5" x14ac:dyDescent="0.25">
      <c r="A130" s="35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5" ht="18" x14ac:dyDescent="0.25">
      <c r="A131" s="377" t="s">
        <v>69</v>
      </c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</row>
    <row r="132" spans="1:15" ht="18" thickBot="1" x14ac:dyDescent="0.35">
      <c r="A132" s="378">
        <f>A135</f>
        <v>0</v>
      </c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15">
        <f>O106+1</f>
        <v>6</v>
      </c>
    </row>
    <row r="133" spans="1:15" ht="13.8" x14ac:dyDescent="0.3">
      <c r="A133" s="16"/>
      <c r="B133" s="302" t="s">
        <v>18</v>
      </c>
      <c r="C133" s="303"/>
      <c r="D133" s="304"/>
      <c r="E133" s="302" t="s">
        <v>19</v>
      </c>
      <c r="F133" s="303"/>
      <c r="G133" s="303"/>
      <c r="H133" s="303"/>
      <c r="I133" s="303"/>
      <c r="J133" s="303"/>
      <c r="K133" s="303"/>
      <c r="L133" s="302" t="s">
        <v>34</v>
      </c>
      <c r="M133" s="303"/>
      <c r="N133" s="303"/>
    </row>
    <row r="134" spans="1:15" ht="94.8" thickBot="1" x14ac:dyDescent="0.3">
      <c r="A134" s="17"/>
      <c r="B134" s="18" t="s">
        <v>39</v>
      </c>
      <c r="C134" s="19" t="s">
        <v>3</v>
      </c>
      <c r="D134" s="20" t="s">
        <v>13</v>
      </c>
      <c r="E134" s="18" t="s">
        <v>4</v>
      </c>
      <c r="F134" s="19" t="s">
        <v>5</v>
      </c>
      <c r="G134" s="19" t="s">
        <v>36</v>
      </c>
      <c r="H134" s="19" t="s">
        <v>40</v>
      </c>
      <c r="I134" s="19" t="s">
        <v>21</v>
      </c>
      <c r="J134" s="19" t="s">
        <v>8</v>
      </c>
      <c r="K134" s="19" t="s">
        <v>17</v>
      </c>
      <c r="L134" s="18" t="s">
        <v>14</v>
      </c>
      <c r="M134" s="19" t="s">
        <v>15</v>
      </c>
      <c r="N134" s="19" t="s">
        <v>16</v>
      </c>
    </row>
    <row r="135" spans="1:15" x14ac:dyDescent="0.25">
      <c r="A135" s="21">
        <f>'инд. оценки 2 кл.'!A11</f>
        <v>0</v>
      </c>
      <c r="B135" s="22" t="str">
        <f>'инд. оценки 2 кл.'!D11</f>
        <v xml:space="preserve"> </v>
      </c>
      <c r="C135" s="23" t="str">
        <f>'инд. оценки 2 кл.'!G11</f>
        <v xml:space="preserve"> </v>
      </c>
      <c r="D135" s="24" t="str">
        <f>'инд. оценки 2 кл.'!J11</f>
        <v xml:space="preserve"> </v>
      </c>
      <c r="E135" s="22" t="str">
        <f>'инд. оценки 2 кл.'!M11</f>
        <v xml:space="preserve"> </v>
      </c>
      <c r="F135" s="23" t="str">
        <f>'инд. оценки 2 кл.'!P11</f>
        <v xml:space="preserve"> </v>
      </c>
      <c r="G135" s="23" t="str">
        <f>'инд. оценки 2 кл.'!S11</f>
        <v xml:space="preserve"> </v>
      </c>
      <c r="H135" s="23" t="str">
        <f>'инд. оценки 2 кл.'!V11</f>
        <v xml:space="preserve"> </v>
      </c>
      <c r="I135" s="23" t="str">
        <f>'инд. оценки 2 кл.'!Y11</f>
        <v xml:space="preserve"> </v>
      </c>
      <c r="J135" s="23" t="str">
        <f>'инд. оценки 2 кл.'!AB11</f>
        <v xml:space="preserve"> </v>
      </c>
      <c r="K135" s="23" t="str">
        <f>'инд. оценки 2 кл.'!AE11</f>
        <v xml:space="preserve"> </v>
      </c>
      <c r="L135" s="22" t="str">
        <f>'инд. оценки 2 кл.'!AH11</f>
        <v xml:space="preserve"> </v>
      </c>
      <c r="M135" s="23" t="str">
        <f>'инд. оценки 2 кл.'!AK11</f>
        <v xml:space="preserve"> </v>
      </c>
      <c r="N135" s="23" t="str">
        <f>'инд. оценки 2 кл.'!AN11</f>
        <v xml:space="preserve"> </v>
      </c>
    </row>
    <row r="136" spans="1:15" x14ac:dyDescent="0.25">
      <c r="A136" s="25" t="s">
        <v>47</v>
      </c>
      <c r="B136" s="296" t="str">
        <f>IF('инд. оценка уровня 2кл.'!O9=1,'инд. оценка уровня 2кл.'!$B$41,'инд. оценка уровня 2кл.'!$B$40)</f>
        <v>НИЖЕ БАЗОВОГО</v>
      </c>
      <c r="C136" s="297"/>
      <c r="D136" s="298"/>
      <c r="E136" s="296" t="str">
        <f>IF('инд. оценка уровня 2кл.'!P9=1,'инд. оценка уровня 2кл.'!$B$41,'инд. оценка уровня 2кл.'!$B$40)</f>
        <v>НИЖЕ БАЗОВОГО</v>
      </c>
      <c r="F136" s="297"/>
      <c r="G136" s="297"/>
      <c r="H136" s="297"/>
      <c r="I136" s="297"/>
      <c r="J136" s="297"/>
      <c r="K136" s="297"/>
      <c r="L136" s="296" t="str">
        <f>IF('инд. оценка уровня 2кл.'!Q9=1,'инд. оценка уровня 2кл.'!$B$41,'инд. оценка уровня 2кл.'!$B$40)</f>
        <v>НИЖЕ БАЗОВОГО</v>
      </c>
      <c r="M136" s="297"/>
      <c r="N136" s="297"/>
    </row>
    <row r="137" spans="1:15" ht="13.8" thickBot="1" x14ac:dyDescent="0.3">
      <c r="A137" s="29" t="s">
        <v>49</v>
      </c>
      <c r="B137" s="372" t="str">
        <f>IF('инд. прогресс 2 кл.'!J8=1,'инд. прогресс 2 кл.'!$B$40,'инд. прогресс 2 кл.'!$B$39)</f>
        <v>НЕТ ПРОГРЕССА</v>
      </c>
      <c r="C137" s="373"/>
      <c r="D137" s="374"/>
      <c r="E137" s="372" t="str">
        <f>IF('инд. прогресс 2 кл.'!K8=1,'инд. прогресс 2 кл.'!$B$40,'инд. прогресс 2 кл.'!$B$39)</f>
        <v>НЕТ ПРОГРЕССА</v>
      </c>
      <c r="F137" s="373"/>
      <c r="G137" s="373"/>
      <c r="H137" s="373"/>
      <c r="I137" s="373"/>
      <c r="J137" s="373"/>
      <c r="K137" s="373"/>
      <c r="L137" s="372"/>
      <c r="M137" s="373"/>
      <c r="N137" s="373"/>
    </row>
    <row r="138" spans="1:15" ht="13.8" thickBot="1" x14ac:dyDescent="0.3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5" x14ac:dyDescent="0.25">
      <c r="A139" s="287" t="s">
        <v>42</v>
      </c>
      <c r="B139" s="288"/>
      <c r="C139" s="288"/>
      <c r="D139" s="289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5" ht="13.8" thickBot="1" x14ac:dyDescent="0.3">
      <c r="A140" s="290"/>
      <c r="B140" s="291"/>
      <c r="C140" s="291"/>
      <c r="D140" s="292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5" x14ac:dyDescent="0.25">
      <c r="A141" s="32" t="s">
        <v>57</v>
      </c>
      <c r="B141" s="293">
        <f>SUM(B135:N135)</f>
        <v>0</v>
      </c>
      <c r="C141" s="294"/>
      <c r="D141" s="295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5" x14ac:dyDescent="0.25">
      <c r="A142" s="33" t="s">
        <v>30</v>
      </c>
      <c r="B142" s="296" t="str">
        <f>IF('инд. оценка уровня 2кл.'!R9=1,'инд. оценка уровня 2кл.'!$B$41,'инд. оценка уровня 2кл.'!$B$40)</f>
        <v>НИЖЕ БАЗОВОГО</v>
      </c>
      <c r="C142" s="297"/>
      <c r="D142" s="298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5" ht="13.8" thickBot="1" x14ac:dyDescent="0.3">
      <c r="A143" s="34" t="s">
        <v>41</v>
      </c>
      <c r="B143" s="372" t="str">
        <f>IF('инд. прогресс 2 кл.'!L8=1,'инд. прогресс 2 кл.'!$B$40,'инд. прогресс 2 кл.'!$B$39)</f>
        <v>НЕТ ПРОГРЕССА</v>
      </c>
      <c r="C143" s="373"/>
      <c r="D143" s="374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5" x14ac:dyDescent="0.25">
      <c r="A144" s="3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5" x14ac:dyDescent="0.25">
      <c r="A145" s="3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5" x14ac:dyDescent="0.25">
      <c r="A146" s="36" t="s">
        <v>50</v>
      </c>
      <c r="B146" s="36"/>
      <c r="C146" s="27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5" x14ac:dyDescent="0.25">
      <c r="A147" s="37" t="s">
        <v>51</v>
      </c>
      <c r="B147" s="375"/>
      <c r="C147" s="375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5" x14ac:dyDescent="0.25">
      <c r="A148" s="37" t="s">
        <v>52</v>
      </c>
      <c r="B148" s="376"/>
      <c r="C148" s="376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5" x14ac:dyDescent="0.25">
      <c r="A149" s="3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1:15" x14ac:dyDescent="0.25">
      <c r="A150" s="35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1:15" x14ac:dyDescent="0.25">
      <c r="A151" s="3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5" x14ac:dyDescent="0.25">
      <c r="A152" s="35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5" x14ac:dyDescent="0.25">
      <c r="A153" s="3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1:15" x14ac:dyDescent="0.25">
      <c r="A154" s="35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1:15" x14ac:dyDescent="0.25">
      <c r="A155" s="35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1:15" x14ac:dyDescent="0.25">
      <c r="A156" s="3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1:15" ht="18" x14ac:dyDescent="0.25">
      <c r="A157" s="377" t="s">
        <v>69</v>
      </c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</row>
    <row r="158" spans="1:15" ht="18" thickBot="1" x14ac:dyDescent="0.35">
      <c r="A158" s="378">
        <f>A161</f>
        <v>0</v>
      </c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15">
        <f>O132+1</f>
        <v>7</v>
      </c>
    </row>
    <row r="159" spans="1:15" ht="13.8" x14ac:dyDescent="0.3">
      <c r="A159" s="16"/>
      <c r="B159" s="302" t="s">
        <v>18</v>
      </c>
      <c r="C159" s="303"/>
      <c r="D159" s="304"/>
      <c r="E159" s="302" t="s">
        <v>19</v>
      </c>
      <c r="F159" s="303"/>
      <c r="G159" s="303"/>
      <c r="H159" s="303"/>
      <c r="I159" s="303"/>
      <c r="J159" s="303"/>
      <c r="K159" s="303"/>
      <c r="L159" s="302" t="s">
        <v>34</v>
      </c>
      <c r="M159" s="303"/>
      <c r="N159" s="303"/>
    </row>
    <row r="160" spans="1:15" ht="94.8" thickBot="1" x14ac:dyDescent="0.3">
      <c r="A160" s="17"/>
      <c r="B160" s="18" t="s">
        <v>39</v>
      </c>
      <c r="C160" s="19" t="s">
        <v>3</v>
      </c>
      <c r="D160" s="20" t="s">
        <v>13</v>
      </c>
      <c r="E160" s="18" t="s">
        <v>4</v>
      </c>
      <c r="F160" s="19" t="s">
        <v>5</v>
      </c>
      <c r="G160" s="19" t="s">
        <v>36</v>
      </c>
      <c r="H160" s="19" t="s">
        <v>40</v>
      </c>
      <c r="I160" s="19" t="s">
        <v>21</v>
      </c>
      <c r="J160" s="19" t="s">
        <v>8</v>
      </c>
      <c r="K160" s="19" t="s">
        <v>17</v>
      </c>
      <c r="L160" s="18" t="s">
        <v>14</v>
      </c>
      <c r="M160" s="19" t="s">
        <v>15</v>
      </c>
      <c r="N160" s="19" t="s">
        <v>16</v>
      </c>
    </row>
    <row r="161" spans="1:14" x14ac:dyDescent="0.25">
      <c r="A161" s="21">
        <f>'инд. оценки 2 кл.'!A12</f>
        <v>0</v>
      </c>
      <c r="B161" s="22" t="str">
        <f>'инд. оценки 2 кл.'!D12</f>
        <v xml:space="preserve"> </v>
      </c>
      <c r="C161" s="23" t="str">
        <f>'инд. оценки 2 кл.'!G12</f>
        <v xml:space="preserve"> </v>
      </c>
      <c r="D161" s="24" t="str">
        <f>'инд. оценки 2 кл.'!J12</f>
        <v xml:space="preserve"> </v>
      </c>
      <c r="E161" s="22" t="str">
        <f>'инд. оценки 2 кл.'!M12</f>
        <v xml:space="preserve"> </v>
      </c>
      <c r="F161" s="23" t="str">
        <f>'инд. оценки 2 кл.'!P12</f>
        <v xml:space="preserve"> </v>
      </c>
      <c r="G161" s="23" t="str">
        <f>'инд. оценки 2 кл.'!S12</f>
        <v xml:space="preserve"> </v>
      </c>
      <c r="H161" s="23" t="str">
        <f>'инд. оценки 2 кл.'!V12</f>
        <v xml:space="preserve"> </v>
      </c>
      <c r="I161" s="23" t="str">
        <f>'инд. оценки 2 кл.'!Y12</f>
        <v xml:space="preserve"> </v>
      </c>
      <c r="J161" s="23" t="str">
        <f>'инд. оценки 2 кл.'!AB12</f>
        <v xml:space="preserve"> </v>
      </c>
      <c r="K161" s="23" t="str">
        <f>'инд. оценки 2 кл.'!AE12</f>
        <v xml:space="preserve"> </v>
      </c>
      <c r="L161" s="22" t="str">
        <f>'инд. оценки 2 кл.'!AH12</f>
        <v xml:space="preserve"> </v>
      </c>
      <c r="M161" s="23" t="str">
        <f>'инд. оценки 2 кл.'!AK12</f>
        <v xml:space="preserve"> </v>
      </c>
      <c r="N161" s="23" t="str">
        <f>'инд. оценки 2 кл.'!AN12</f>
        <v xml:space="preserve"> </v>
      </c>
    </row>
    <row r="162" spans="1:14" x14ac:dyDescent="0.25">
      <c r="A162" s="25" t="s">
        <v>47</v>
      </c>
      <c r="B162" s="296" t="str">
        <f>IF('инд. оценка уровня 2кл.'!O10=1,'инд. оценка уровня 2кл.'!$B$41,'инд. оценка уровня 2кл.'!$B$40)</f>
        <v>НИЖЕ БАЗОВОГО</v>
      </c>
      <c r="C162" s="297"/>
      <c r="D162" s="298"/>
      <c r="E162" s="296" t="str">
        <f>IF('инд. оценка уровня 2кл.'!P10=1,'инд. оценка уровня 2кл.'!$B$41,'инд. оценка уровня 2кл.'!$B$40)</f>
        <v>НИЖЕ БАЗОВОГО</v>
      </c>
      <c r="F162" s="297"/>
      <c r="G162" s="297"/>
      <c r="H162" s="297"/>
      <c r="I162" s="297"/>
      <c r="J162" s="297"/>
      <c r="K162" s="297"/>
      <c r="L162" s="296" t="str">
        <f>IF('инд. оценка уровня 2кл.'!Q10=1,'инд. оценка уровня 2кл.'!$B$41,'инд. оценка уровня 2кл.'!$B$40)</f>
        <v>НИЖЕ БАЗОВОГО</v>
      </c>
      <c r="M162" s="297"/>
      <c r="N162" s="297"/>
    </row>
    <row r="163" spans="1:14" ht="13.8" thickBot="1" x14ac:dyDescent="0.3">
      <c r="A163" s="29" t="s">
        <v>49</v>
      </c>
      <c r="B163" s="372" t="str">
        <f>IF('инд. прогресс 2 кл.'!J9=1,'инд. прогресс 2 кл.'!$B$40,'инд. прогресс 2 кл.'!$B$39)</f>
        <v>НЕТ ПРОГРЕССА</v>
      </c>
      <c r="C163" s="373"/>
      <c r="D163" s="374"/>
      <c r="E163" s="372" t="str">
        <f>IF('инд. прогресс 2 кл.'!K9=1,'инд. прогресс 2 кл.'!$B$40,'инд. прогресс 2 кл.'!$B$39)</f>
        <v>НЕТ ПРОГРЕССА</v>
      </c>
      <c r="F163" s="373"/>
      <c r="G163" s="373"/>
      <c r="H163" s="373"/>
      <c r="I163" s="373"/>
      <c r="J163" s="373"/>
      <c r="K163" s="373"/>
      <c r="L163" s="372"/>
      <c r="M163" s="373"/>
      <c r="N163" s="373"/>
    </row>
    <row r="164" spans="1:14" ht="13.8" thickBot="1" x14ac:dyDescent="0.3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1:14" x14ac:dyDescent="0.25">
      <c r="A165" s="287" t="s">
        <v>42</v>
      </c>
      <c r="B165" s="288"/>
      <c r="C165" s="288"/>
      <c r="D165" s="289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 ht="13.8" thickBot="1" x14ac:dyDescent="0.3">
      <c r="A166" s="290"/>
      <c r="B166" s="291"/>
      <c r="C166" s="291"/>
      <c r="D166" s="292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x14ac:dyDescent="0.25">
      <c r="A167" s="32" t="s">
        <v>57</v>
      </c>
      <c r="B167" s="293">
        <f>SUM(B161:N161)</f>
        <v>0</v>
      </c>
      <c r="C167" s="294"/>
      <c r="D167" s="295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1:14" x14ac:dyDescent="0.25">
      <c r="A168" s="33" t="s">
        <v>30</v>
      </c>
      <c r="B168" s="296" t="str">
        <f>IF('инд. оценка уровня 2кл.'!R10=1,'инд. оценка уровня 2кл.'!$B$41,'инд. оценка уровня 2кл.'!$B$40)</f>
        <v>НИЖЕ БАЗОВОГО</v>
      </c>
      <c r="C168" s="297"/>
      <c r="D168" s="298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 ht="13.8" thickBot="1" x14ac:dyDescent="0.3">
      <c r="A169" s="34" t="s">
        <v>41</v>
      </c>
      <c r="B169" s="372" t="str">
        <f>IF('инд. прогресс 2 кл.'!L9=1,'инд. прогресс 2 кл.'!$B$40,'инд. прогресс 2 кл.'!$B$39)</f>
        <v>НЕТ ПРОГРЕССА</v>
      </c>
      <c r="C169" s="373"/>
      <c r="D169" s="374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1:14" x14ac:dyDescent="0.25">
      <c r="A170" s="35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1:14" x14ac:dyDescent="0.25">
      <c r="A171" s="35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1:14" x14ac:dyDescent="0.25">
      <c r="A172" s="36" t="s">
        <v>50</v>
      </c>
      <c r="B172" s="36"/>
      <c r="C172" s="27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 x14ac:dyDescent="0.25">
      <c r="A173" s="37" t="s">
        <v>51</v>
      </c>
      <c r="B173" s="375"/>
      <c r="C173" s="375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1:14" x14ac:dyDescent="0.25">
      <c r="A174" s="37" t="s">
        <v>52</v>
      </c>
      <c r="B174" s="376"/>
      <c r="C174" s="376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1:14" x14ac:dyDescent="0.25">
      <c r="A175" s="35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spans="1:14" x14ac:dyDescent="0.25">
      <c r="A176" s="35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5" x14ac:dyDescent="0.25">
      <c r="A177" s="35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spans="1:15" x14ac:dyDescent="0.25">
      <c r="A178" s="35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1:15" x14ac:dyDescent="0.25">
      <c r="A179" s="35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spans="1:15" x14ac:dyDescent="0.25">
      <c r="A180" s="35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spans="1:15" x14ac:dyDescent="0.25">
      <c r="A181" s="35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5" x14ac:dyDescent="0.25">
      <c r="A182" s="35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5" ht="18" x14ac:dyDescent="0.25">
      <c r="A183" s="377" t="s">
        <v>69</v>
      </c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7"/>
    </row>
    <row r="184" spans="1:15" ht="18" thickBot="1" x14ac:dyDescent="0.35">
      <c r="A184" s="378">
        <f>A187</f>
        <v>0</v>
      </c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15">
        <f>O158+1</f>
        <v>8</v>
      </c>
    </row>
    <row r="185" spans="1:15" ht="13.8" x14ac:dyDescent="0.3">
      <c r="A185" s="16"/>
      <c r="B185" s="302" t="s">
        <v>18</v>
      </c>
      <c r="C185" s="303"/>
      <c r="D185" s="304"/>
      <c r="E185" s="302" t="s">
        <v>19</v>
      </c>
      <c r="F185" s="303"/>
      <c r="G185" s="303"/>
      <c r="H185" s="303"/>
      <c r="I185" s="303"/>
      <c r="J185" s="303"/>
      <c r="K185" s="303"/>
      <c r="L185" s="302" t="s">
        <v>34</v>
      </c>
      <c r="M185" s="303"/>
      <c r="N185" s="303"/>
    </row>
    <row r="186" spans="1:15" ht="94.8" thickBot="1" x14ac:dyDescent="0.3">
      <c r="A186" s="17"/>
      <c r="B186" s="18" t="s">
        <v>39</v>
      </c>
      <c r="C186" s="19" t="s">
        <v>3</v>
      </c>
      <c r="D186" s="20" t="s">
        <v>13</v>
      </c>
      <c r="E186" s="18" t="s">
        <v>4</v>
      </c>
      <c r="F186" s="19" t="s">
        <v>5</v>
      </c>
      <c r="G186" s="19" t="s">
        <v>36</v>
      </c>
      <c r="H186" s="19" t="s">
        <v>40</v>
      </c>
      <c r="I186" s="19" t="s">
        <v>21</v>
      </c>
      <c r="J186" s="19" t="s">
        <v>8</v>
      </c>
      <c r="K186" s="19" t="s">
        <v>17</v>
      </c>
      <c r="L186" s="18" t="s">
        <v>14</v>
      </c>
      <c r="M186" s="19" t="s">
        <v>15</v>
      </c>
      <c r="N186" s="19" t="s">
        <v>16</v>
      </c>
    </row>
    <row r="187" spans="1:15" x14ac:dyDescent="0.25">
      <c r="A187" s="21">
        <f>'инд. оценки 2 кл.'!A13</f>
        <v>0</v>
      </c>
      <c r="B187" s="22" t="str">
        <f>'инд. оценки 2 кл.'!D13</f>
        <v xml:space="preserve"> </v>
      </c>
      <c r="C187" s="23" t="str">
        <f>'инд. оценки 2 кл.'!G13</f>
        <v xml:space="preserve"> </v>
      </c>
      <c r="D187" s="24" t="str">
        <f>'инд. оценки 2 кл.'!J13</f>
        <v xml:space="preserve"> </v>
      </c>
      <c r="E187" s="22" t="str">
        <f>'инд. оценки 2 кл.'!M13</f>
        <v xml:space="preserve"> </v>
      </c>
      <c r="F187" s="23" t="str">
        <f>'инд. оценки 2 кл.'!P13</f>
        <v xml:space="preserve"> </v>
      </c>
      <c r="G187" s="23" t="str">
        <f>'инд. оценки 2 кл.'!S13</f>
        <v xml:space="preserve"> </v>
      </c>
      <c r="H187" s="23" t="str">
        <f>'инд. оценки 2 кл.'!V13</f>
        <v xml:space="preserve"> </v>
      </c>
      <c r="I187" s="23" t="str">
        <f>'инд. оценки 2 кл.'!Y13</f>
        <v xml:space="preserve"> </v>
      </c>
      <c r="J187" s="23" t="str">
        <f>'инд. оценки 2 кл.'!AB13</f>
        <v xml:space="preserve"> </v>
      </c>
      <c r="K187" s="23" t="str">
        <f>'инд. оценки 2 кл.'!AE13</f>
        <v xml:space="preserve"> </v>
      </c>
      <c r="L187" s="22" t="str">
        <f>'инд. оценки 2 кл.'!AH13</f>
        <v xml:space="preserve"> </v>
      </c>
      <c r="M187" s="23" t="str">
        <f>'инд. оценки 2 кл.'!AK13</f>
        <v xml:space="preserve"> </v>
      </c>
      <c r="N187" s="23" t="str">
        <f>'инд. оценки 2 кл.'!AN13</f>
        <v xml:space="preserve"> </v>
      </c>
    </row>
    <row r="188" spans="1:15" x14ac:dyDescent="0.25">
      <c r="A188" s="25" t="s">
        <v>47</v>
      </c>
      <c r="B188" s="296" t="str">
        <f>IF('инд. оценка уровня 2кл.'!O11=1,'инд. оценка уровня 2кл.'!$B$41,'инд. оценка уровня 2кл.'!$B$40)</f>
        <v>НИЖЕ БАЗОВОГО</v>
      </c>
      <c r="C188" s="297"/>
      <c r="D188" s="298"/>
      <c r="E188" s="296" t="str">
        <f>IF('инд. оценка уровня 2кл.'!P11=1,'инд. оценка уровня 2кл.'!$B$41,'инд. оценка уровня 2кл.'!$B$40)</f>
        <v>НИЖЕ БАЗОВОГО</v>
      </c>
      <c r="F188" s="297"/>
      <c r="G188" s="297"/>
      <c r="H188" s="297"/>
      <c r="I188" s="297"/>
      <c r="J188" s="297"/>
      <c r="K188" s="297"/>
      <c r="L188" s="296" t="str">
        <f>IF('инд. оценка уровня 2кл.'!Q11=1,'инд. оценка уровня 2кл.'!$B$41,'инд. оценка уровня 2кл.'!$B$40)</f>
        <v>НИЖЕ БАЗОВОГО</v>
      </c>
      <c r="M188" s="297"/>
      <c r="N188" s="297"/>
    </row>
    <row r="189" spans="1:15" ht="13.8" thickBot="1" x14ac:dyDescent="0.3">
      <c r="A189" s="29" t="s">
        <v>49</v>
      </c>
      <c r="B189" s="372" t="str">
        <f>IF('инд. прогресс 2 кл.'!J10=1,'инд. прогресс 2 кл.'!$B$40,'инд. прогресс 2 кл.'!$B$39)</f>
        <v>НЕТ ПРОГРЕССА</v>
      </c>
      <c r="C189" s="373"/>
      <c r="D189" s="374"/>
      <c r="E189" s="372" t="str">
        <f>IF('инд. прогресс 2 кл.'!K10=1,'инд. прогресс 2 кл.'!$B$40,'инд. прогресс 2 кл.'!$B$39)</f>
        <v>НЕТ ПРОГРЕССА</v>
      </c>
      <c r="F189" s="373"/>
      <c r="G189" s="373"/>
      <c r="H189" s="373"/>
      <c r="I189" s="373"/>
      <c r="J189" s="373"/>
      <c r="K189" s="373"/>
      <c r="L189" s="372"/>
      <c r="M189" s="373"/>
      <c r="N189" s="373"/>
    </row>
    <row r="190" spans="1:15" ht="13.8" thickBot="1" x14ac:dyDescent="0.3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5" x14ac:dyDescent="0.25">
      <c r="A191" s="287" t="s">
        <v>42</v>
      </c>
      <c r="B191" s="288"/>
      <c r="C191" s="288"/>
      <c r="D191" s="289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5" ht="13.8" thickBot="1" x14ac:dyDescent="0.3">
      <c r="A192" s="290"/>
      <c r="B192" s="291"/>
      <c r="C192" s="291"/>
      <c r="D192" s="292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x14ac:dyDescent="0.25">
      <c r="A193" s="32" t="s">
        <v>57</v>
      </c>
      <c r="B193" s="293">
        <f>SUM(B187:N187)</f>
        <v>0</v>
      </c>
      <c r="C193" s="294"/>
      <c r="D193" s="295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1:14" x14ac:dyDescent="0.25">
      <c r="A194" s="33" t="s">
        <v>30</v>
      </c>
      <c r="B194" s="296" t="str">
        <f>IF('инд. оценка уровня 2кл.'!R11=1,'инд. оценка уровня 2кл.'!$B$41,'инд. оценка уровня 2кл.'!$B$40)</f>
        <v>НИЖЕ БАЗОВОГО</v>
      </c>
      <c r="C194" s="297"/>
      <c r="D194" s="298"/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spans="1:14" ht="13.8" thickBot="1" x14ac:dyDescent="0.3">
      <c r="A195" s="34" t="s">
        <v>41</v>
      </c>
      <c r="B195" s="372" t="str">
        <f>IF('инд. прогресс 2 кл.'!L10=1,'инд. прогресс 2 кл.'!$B$40,'инд. прогресс 2 кл.'!$B$39)</f>
        <v>НЕТ ПРОГРЕССА</v>
      </c>
      <c r="C195" s="373"/>
      <c r="D195" s="374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1:14" x14ac:dyDescent="0.25">
      <c r="A196" s="3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4" x14ac:dyDescent="0.25">
      <c r="A197" s="3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14" x14ac:dyDescent="0.25">
      <c r="A198" s="36" t="s">
        <v>50</v>
      </c>
      <c r="B198" s="36"/>
      <c r="C198" s="27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1:14" x14ac:dyDescent="0.25">
      <c r="A199" s="37" t="s">
        <v>51</v>
      </c>
      <c r="B199" s="375"/>
      <c r="C199" s="375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spans="1:14" x14ac:dyDescent="0.25">
      <c r="A200" s="37" t="s">
        <v>52</v>
      </c>
      <c r="B200" s="376"/>
      <c r="C200" s="376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spans="1:14" x14ac:dyDescent="0.25">
      <c r="A201" s="35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spans="1:14" x14ac:dyDescent="0.25">
      <c r="A202" s="35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spans="1:14" x14ac:dyDescent="0.25">
      <c r="A203" s="35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</row>
    <row r="204" spans="1:14" x14ac:dyDescent="0.25">
      <c r="A204" s="35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</row>
    <row r="205" spans="1:14" x14ac:dyDescent="0.25">
      <c r="A205" s="35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</row>
    <row r="206" spans="1:14" x14ac:dyDescent="0.25">
      <c r="A206" s="35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spans="1:14" x14ac:dyDescent="0.25">
      <c r="A207" s="35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1:14" x14ac:dyDescent="0.25">
      <c r="A208" s="35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spans="1:15" ht="18" x14ac:dyDescent="0.25">
      <c r="A209" s="377" t="s">
        <v>69</v>
      </c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</row>
    <row r="210" spans="1:15" ht="18" thickBot="1" x14ac:dyDescent="0.35">
      <c r="A210" s="378">
        <f>A213</f>
        <v>0</v>
      </c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15">
        <f>O184+1</f>
        <v>9</v>
      </c>
    </row>
    <row r="211" spans="1:15" ht="13.8" x14ac:dyDescent="0.3">
      <c r="A211" s="16"/>
      <c r="B211" s="302" t="s">
        <v>18</v>
      </c>
      <c r="C211" s="303"/>
      <c r="D211" s="304"/>
      <c r="E211" s="302" t="s">
        <v>19</v>
      </c>
      <c r="F211" s="303"/>
      <c r="G211" s="303"/>
      <c r="H211" s="303"/>
      <c r="I211" s="303"/>
      <c r="J211" s="303"/>
      <c r="K211" s="303"/>
      <c r="L211" s="302" t="s">
        <v>34</v>
      </c>
      <c r="M211" s="303"/>
      <c r="N211" s="303"/>
    </row>
    <row r="212" spans="1:15" ht="94.8" thickBot="1" x14ac:dyDescent="0.3">
      <c r="A212" s="17"/>
      <c r="B212" s="18" t="s">
        <v>39</v>
      </c>
      <c r="C212" s="19" t="s">
        <v>3</v>
      </c>
      <c r="D212" s="20" t="s">
        <v>13</v>
      </c>
      <c r="E212" s="18" t="s">
        <v>4</v>
      </c>
      <c r="F212" s="19" t="s">
        <v>5</v>
      </c>
      <c r="G212" s="19" t="s">
        <v>36</v>
      </c>
      <c r="H212" s="19" t="s">
        <v>40</v>
      </c>
      <c r="I212" s="19" t="s">
        <v>21</v>
      </c>
      <c r="J212" s="19" t="s">
        <v>8</v>
      </c>
      <c r="K212" s="19" t="s">
        <v>17</v>
      </c>
      <c r="L212" s="18" t="s">
        <v>14</v>
      </c>
      <c r="M212" s="19" t="s">
        <v>15</v>
      </c>
      <c r="N212" s="19" t="s">
        <v>16</v>
      </c>
    </row>
    <row r="213" spans="1:15" x14ac:dyDescent="0.25">
      <c r="A213" s="21">
        <f>'инд. оценки 2 кл.'!A14</f>
        <v>0</v>
      </c>
      <c r="B213" s="22" t="str">
        <f>'инд. оценки 2 кл.'!D14</f>
        <v xml:space="preserve"> </v>
      </c>
      <c r="C213" s="23" t="str">
        <f>'инд. оценки 2 кл.'!G14</f>
        <v xml:space="preserve"> </v>
      </c>
      <c r="D213" s="24" t="str">
        <f>'инд. оценки 2 кл.'!J14</f>
        <v xml:space="preserve"> </v>
      </c>
      <c r="E213" s="22" t="str">
        <f>'инд. оценки 2 кл.'!M14</f>
        <v xml:space="preserve"> </v>
      </c>
      <c r="F213" s="23" t="str">
        <f>'инд. оценки 2 кл.'!P14</f>
        <v xml:space="preserve"> </v>
      </c>
      <c r="G213" s="23" t="str">
        <f>'инд. оценки 2 кл.'!S14</f>
        <v xml:space="preserve"> </v>
      </c>
      <c r="H213" s="23" t="str">
        <f>'инд. оценки 2 кл.'!V14</f>
        <v xml:space="preserve"> </v>
      </c>
      <c r="I213" s="23" t="str">
        <f>'инд. оценки 2 кл.'!Y14</f>
        <v xml:space="preserve"> </v>
      </c>
      <c r="J213" s="23" t="str">
        <f>'инд. оценки 2 кл.'!AB14</f>
        <v xml:space="preserve"> </v>
      </c>
      <c r="K213" s="23" t="str">
        <f>'инд. оценки 2 кл.'!AE14</f>
        <v xml:space="preserve"> </v>
      </c>
      <c r="L213" s="22" t="str">
        <f>'инд. оценки 2 кл.'!AH14</f>
        <v xml:space="preserve"> </v>
      </c>
      <c r="M213" s="23" t="str">
        <f>'инд. оценки 2 кл.'!AK14</f>
        <v xml:space="preserve"> </v>
      </c>
      <c r="N213" s="23" t="str">
        <f>'инд. оценки 2 кл.'!AN14</f>
        <v xml:space="preserve"> </v>
      </c>
    </row>
    <row r="214" spans="1:15" x14ac:dyDescent="0.25">
      <c r="A214" s="25" t="s">
        <v>47</v>
      </c>
      <c r="B214" s="296" t="str">
        <f>IF('инд. оценка уровня 2кл.'!O12=1,'инд. оценка уровня 2кл.'!$B$41,'инд. оценка уровня 2кл.'!$B$40)</f>
        <v>НИЖЕ БАЗОВОГО</v>
      </c>
      <c r="C214" s="297"/>
      <c r="D214" s="298"/>
      <c r="E214" s="296" t="str">
        <f>IF('инд. оценка уровня 2кл.'!P12=1,'инд. оценка уровня 2кл.'!$B$41,'инд. оценка уровня 2кл.'!$B$40)</f>
        <v>НИЖЕ БАЗОВОГО</v>
      </c>
      <c r="F214" s="297"/>
      <c r="G214" s="297"/>
      <c r="H214" s="297"/>
      <c r="I214" s="297"/>
      <c r="J214" s="297"/>
      <c r="K214" s="297"/>
      <c r="L214" s="296" t="str">
        <f>IF('инд. оценка уровня 2кл.'!Q12=1,'инд. оценка уровня 2кл.'!$B$41,'инд. оценка уровня 2кл.'!$B$40)</f>
        <v>НИЖЕ БАЗОВОГО</v>
      </c>
      <c r="M214" s="297"/>
      <c r="N214" s="297"/>
    </row>
    <row r="215" spans="1:15" ht="13.8" thickBot="1" x14ac:dyDescent="0.3">
      <c r="A215" s="29" t="s">
        <v>49</v>
      </c>
      <c r="B215" s="372" t="str">
        <f>IF('инд. прогресс 2 кл.'!J11=1,'инд. прогресс 2 кл.'!$B$40,'инд. прогресс 2 кл.'!$B$39)</f>
        <v>НЕТ ПРОГРЕССА</v>
      </c>
      <c r="C215" s="373"/>
      <c r="D215" s="374"/>
      <c r="E215" s="372" t="str">
        <f>IF('инд. прогресс 2 кл.'!K11=1,'инд. прогресс 2 кл.'!$B$40,'инд. прогресс 2 кл.'!$B$39)</f>
        <v>НЕТ ПРОГРЕССА</v>
      </c>
      <c r="F215" s="373"/>
      <c r="G215" s="373"/>
      <c r="H215" s="373"/>
      <c r="I215" s="373"/>
      <c r="J215" s="373"/>
      <c r="K215" s="373"/>
      <c r="L215" s="372"/>
      <c r="M215" s="373"/>
      <c r="N215" s="373"/>
    </row>
    <row r="216" spans="1:15" ht="13.8" thickBot="1" x14ac:dyDescent="0.3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</row>
    <row r="217" spans="1:15" x14ac:dyDescent="0.25">
      <c r="A217" s="287" t="s">
        <v>42</v>
      </c>
      <c r="B217" s="288"/>
      <c r="C217" s="288"/>
      <c r="D217" s="289"/>
      <c r="E217" s="31"/>
      <c r="F217" s="31"/>
      <c r="G217" s="31"/>
      <c r="H217" s="31"/>
      <c r="I217" s="31"/>
      <c r="J217" s="31"/>
      <c r="K217" s="31"/>
      <c r="L217" s="31"/>
      <c r="M217" s="31"/>
      <c r="N217" s="31"/>
    </row>
    <row r="218" spans="1:15" ht="13.8" thickBot="1" x14ac:dyDescent="0.3">
      <c r="A218" s="290"/>
      <c r="B218" s="291"/>
      <c r="C218" s="291"/>
      <c r="D218" s="292"/>
      <c r="E218" s="31"/>
      <c r="F218" s="31"/>
      <c r="G218" s="31"/>
      <c r="H218" s="31"/>
      <c r="I218" s="31"/>
      <c r="J218" s="31"/>
      <c r="K218" s="31"/>
      <c r="L218" s="31"/>
      <c r="M218" s="31"/>
      <c r="N218" s="31"/>
    </row>
    <row r="219" spans="1:15" x14ac:dyDescent="0.25">
      <c r="A219" s="32" t="s">
        <v>57</v>
      </c>
      <c r="B219" s="293">
        <f>SUM(B213:N213)</f>
        <v>0</v>
      </c>
      <c r="C219" s="294"/>
      <c r="D219" s="295"/>
      <c r="E219" s="31"/>
      <c r="F219" s="31"/>
      <c r="G219" s="31"/>
      <c r="H219" s="31"/>
      <c r="I219" s="31"/>
      <c r="J219" s="31"/>
      <c r="K219" s="31"/>
      <c r="L219" s="31"/>
      <c r="M219" s="31"/>
      <c r="N219" s="31"/>
    </row>
    <row r="220" spans="1:15" x14ac:dyDescent="0.25">
      <c r="A220" s="33" t="s">
        <v>30</v>
      </c>
      <c r="B220" s="296" t="str">
        <f>IF('инд. оценка уровня 2кл.'!R12=1,'инд. оценка уровня 2кл.'!$B$41,'инд. оценка уровня 2кл.'!$B$40)</f>
        <v>НИЖЕ БАЗОВОГО</v>
      </c>
      <c r="C220" s="297"/>
      <c r="D220" s="298"/>
      <c r="E220" s="31"/>
      <c r="F220" s="31"/>
      <c r="G220" s="31"/>
      <c r="H220" s="31"/>
      <c r="I220" s="31"/>
      <c r="J220" s="31"/>
      <c r="K220" s="31"/>
      <c r="L220" s="31"/>
      <c r="M220" s="31"/>
      <c r="N220" s="31"/>
    </row>
    <row r="221" spans="1:15" ht="13.8" thickBot="1" x14ac:dyDescent="0.3">
      <c r="A221" s="34" t="s">
        <v>41</v>
      </c>
      <c r="B221" s="372" t="str">
        <f>IF('инд. прогресс 2 кл.'!L11=1,'инд. прогресс 2 кл.'!$B$40,'инд. прогресс 2 кл.'!$B$39)</f>
        <v>НЕТ ПРОГРЕССА</v>
      </c>
      <c r="C221" s="373"/>
      <c r="D221" s="374"/>
      <c r="E221" s="31"/>
      <c r="F221" s="31"/>
      <c r="G221" s="31"/>
      <c r="H221" s="31"/>
      <c r="I221" s="31"/>
      <c r="J221" s="31"/>
      <c r="K221" s="31"/>
      <c r="L221" s="31"/>
      <c r="M221" s="31"/>
      <c r="N221" s="31"/>
    </row>
    <row r="222" spans="1:15" x14ac:dyDescent="0.25">
      <c r="A222" s="3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</row>
    <row r="223" spans="1:15" x14ac:dyDescent="0.25">
      <c r="A223" s="35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</row>
    <row r="224" spans="1:15" x14ac:dyDescent="0.25">
      <c r="A224" s="36" t="s">
        <v>50</v>
      </c>
      <c r="B224" s="36"/>
      <c r="C224" s="27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</row>
    <row r="225" spans="1:15" x14ac:dyDescent="0.25">
      <c r="A225" s="37" t="s">
        <v>51</v>
      </c>
      <c r="B225" s="375"/>
      <c r="C225" s="375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</row>
    <row r="226" spans="1:15" x14ac:dyDescent="0.25">
      <c r="A226" s="37" t="s">
        <v>52</v>
      </c>
      <c r="B226" s="376"/>
      <c r="C226" s="376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</row>
    <row r="227" spans="1:15" x14ac:dyDescent="0.25">
      <c r="A227" s="3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</row>
    <row r="228" spans="1:15" x14ac:dyDescent="0.25">
      <c r="A228" s="3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</row>
    <row r="229" spans="1:15" x14ac:dyDescent="0.25">
      <c r="A229" s="3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</row>
    <row r="230" spans="1:15" x14ac:dyDescent="0.25">
      <c r="A230" s="3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</row>
    <row r="231" spans="1:15" x14ac:dyDescent="0.25">
      <c r="A231" s="3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</row>
    <row r="232" spans="1:15" x14ac:dyDescent="0.25">
      <c r="A232" s="3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</row>
    <row r="233" spans="1:15" x14ac:dyDescent="0.25">
      <c r="A233" s="3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</row>
    <row r="234" spans="1:15" x14ac:dyDescent="0.25">
      <c r="A234" s="3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</row>
    <row r="235" spans="1:15" ht="18" x14ac:dyDescent="0.25">
      <c r="A235" s="377" t="s">
        <v>69</v>
      </c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</row>
    <row r="236" spans="1:15" ht="18" thickBot="1" x14ac:dyDescent="0.35">
      <c r="A236" s="378">
        <f>A239</f>
        <v>0</v>
      </c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15">
        <f>O210+1</f>
        <v>10</v>
      </c>
    </row>
    <row r="237" spans="1:15" ht="13.8" x14ac:dyDescent="0.3">
      <c r="A237" s="16"/>
      <c r="B237" s="302" t="s">
        <v>18</v>
      </c>
      <c r="C237" s="303"/>
      <c r="D237" s="304"/>
      <c r="E237" s="302" t="s">
        <v>19</v>
      </c>
      <c r="F237" s="303"/>
      <c r="G237" s="303"/>
      <c r="H237" s="303"/>
      <c r="I237" s="303"/>
      <c r="J237" s="303"/>
      <c r="K237" s="303"/>
      <c r="L237" s="302" t="s">
        <v>34</v>
      </c>
      <c r="M237" s="303"/>
      <c r="N237" s="303"/>
    </row>
    <row r="238" spans="1:15" ht="94.8" thickBot="1" x14ac:dyDescent="0.3">
      <c r="A238" s="17"/>
      <c r="B238" s="18" t="s">
        <v>39</v>
      </c>
      <c r="C238" s="19" t="s">
        <v>3</v>
      </c>
      <c r="D238" s="20" t="s">
        <v>13</v>
      </c>
      <c r="E238" s="18" t="s">
        <v>4</v>
      </c>
      <c r="F238" s="19" t="s">
        <v>5</v>
      </c>
      <c r="G238" s="19" t="s">
        <v>36</v>
      </c>
      <c r="H238" s="19" t="s">
        <v>40</v>
      </c>
      <c r="I238" s="19" t="s">
        <v>21</v>
      </c>
      <c r="J238" s="19" t="s">
        <v>8</v>
      </c>
      <c r="K238" s="19" t="s">
        <v>17</v>
      </c>
      <c r="L238" s="18" t="s">
        <v>14</v>
      </c>
      <c r="M238" s="19" t="s">
        <v>15</v>
      </c>
      <c r="N238" s="19" t="s">
        <v>16</v>
      </c>
    </row>
    <row r="239" spans="1:15" x14ac:dyDescent="0.25">
      <c r="A239" s="21">
        <f>'инд. оценки 2 кл.'!A15</f>
        <v>0</v>
      </c>
      <c r="B239" s="22" t="str">
        <f>'инд. оценки 2 кл.'!D15</f>
        <v xml:space="preserve"> </v>
      </c>
      <c r="C239" s="23" t="str">
        <f>'инд. оценки 2 кл.'!G15</f>
        <v xml:space="preserve"> </v>
      </c>
      <c r="D239" s="24" t="str">
        <f>'инд. оценки 2 кл.'!J15</f>
        <v xml:space="preserve"> </v>
      </c>
      <c r="E239" s="22" t="str">
        <f>'инд. оценки 2 кл.'!M15</f>
        <v xml:space="preserve"> </v>
      </c>
      <c r="F239" s="23" t="str">
        <f>'инд. оценки 2 кл.'!P15</f>
        <v xml:space="preserve"> </v>
      </c>
      <c r="G239" s="23" t="str">
        <f>'инд. оценки 2 кл.'!S15</f>
        <v xml:space="preserve"> </v>
      </c>
      <c r="H239" s="23" t="str">
        <f>'инд. оценки 2 кл.'!V15</f>
        <v xml:space="preserve"> </v>
      </c>
      <c r="I239" s="23" t="str">
        <f>'инд. оценки 2 кл.'!Y15</f>
        <v xml:space="preserve"> </v>
      </c>
      <c r="J239" s="23" t="str">
        <f>'инд. оценки 2 кл.'!AB15</f>
        <v xml:space="preserve"> </v>
      </c>
      <c r="K239" s="23" t="str">
        <f>'инд. оценки 2 кл.'!AE15</f>
        <v xml:space="preserve"> </v>
      </c>
      <c r="L239" s="22" t="str">
        <f>'инд. оценки 2 кл.'!AH15</f>
        <v xml:space="preserve"> </v>
      </c>
      <c r="M239" s="23" t="str">
        <f>'инд. оценки 2 кл.'!AK15</f>
        <v xml:space="preserve"> </v>
      </c>
      <c r="N239" s="23" t="str">
        <f>'инд. оценки 2 кл.'!AN15</f>
        <v xml:space="preserve"> </v>
      </c>
    </row>
    <row r="240" spans="1:15" x14ac:dyDescent="0.25">
      <c r="A240" s="25" t="s">
        <v>47</v>
      </c>
      <c r="B240" s="296" t="str">
        <f>IF('инд. оценка уровня 2кл.'!O13=1,'инд. оценка уровня 2кл.'!$B$41,'инд. оценка уровня 2кл.'!$B$40)</f>
        <v>НИЖЕ БАЗОВОГО</v>
      </c>
      <c r="C240" s="297"/>
      <c r="D240" s="298"/>
      <c r="E240" s="296" t="str">
        <f>IF('инд. оценка уровня 2кл.'!P13=1,'инд. оценка уровня 2кл.'!$B$41,'инд. оценка уровня 2кл.'!$B$40)</f>
        <v>НИЖЕ БАЗОВОГО</v>
      </c>
      <c r="F240" s="297"/>
      <c r="G240" s="297"/>
      <c r="H240" s="297"/>
      <c r="I240" s="297"/>
      <c r="J240" s="297"/>
      <c r="K240" s="297"/>
      <c r="L240" s="296" t="str">
        <f>IF('инд. оценка уровня 2кл.'!Q13=1,'инд. оценка уровня 2кл.'!$B$41,'инд. оценка уровня 2кл.'!$B$40)</f>
        <v>НИЖЕ БАЗОВОГО</v>
      </c>
      <c r="M240" s="297"/>
      <c r="N240" s="297"/>
    </row>
    <row r="241" spans="1:14" ht="13.8" thickBot="1" x14ac:dyDescent="0.3">
      <c r="A241" s="29" t="s">
        <v>49</v>
      </c>
      <c r="B241" s="372" t="str">
        <f>IF('инд. прогресс 2 кл.'!J12=1,'инд. прогресс 2 кл.'!$B$40,'инд. прогресс 2 кл.'!$B$39)</f>
        <v>НЕТ ПРОГРЕССА</v>
      </c>
      <c r="C241" s="373"/>
      <c r="D241" s="374"/>
      <c r="E241" s="372" t="str">
        <f>IF('инд. прогресс 2 кл.'!K12=1,'инд. прогресс 2 кл.'!$B$40,'инд. прогресс 2 кл.'!$B$39)</f>
        <v>НЕТ ПРОГРЕССА</v>
      </c>
      <c r="F241" s="373"/>
      <c r="G241" s="373"/>
      <c r="H241" s="373"/>
      <c r="I241" s="373"/>
      <c r="J241" s="373"/>
      <c r="K241" s="373"/>
      <c r="L241" s="372"/>
      <c r="M241" s="373"/>
      <c r="N241" s="373"/>
    </row>
    <row r="242" spans="1:14" ht="13.8" thickBot="1" x14ac:dyDescent="0.3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</row>
    <row r="243" spans="1:14" x14ac:dyDescent="0.25">
      <c r="A243" s="287" t="s">
        <v>42</v>
      </c>
      <c r="B243" s="288"/>
      <c r="C243" s="288"/>
      <c r="D243" s="289"/>
      <c r="E243" s="31"/>
      <c r="F243" s="31"/>
      <c r="G243" s="31"/>
      <c r="H243" s="31"/>
      <c r="I243" s="31"/>
      <c r="J243" s="31"/>
      <c r="K243" s="31"/>
      <c r="L243" s="31"/>
      <c r="M243" s="31"/>
      <c r="N243" s="31"/>
    </row>
    <row r="244" spans="1:14" ht="13.8" thickBot="1" x14ac:dyDescent="0.3">
      <c r="A244" s="290"/>
      <c r="B244" s="291"/>
      <c r="C244" s="291"/>
      <c r="D244" s="292"/>
      <c r="E244" s="31"/>
      <c r="F244" s="31"/>
      <c r="G244" s="31"/>
      <c r="H244" s="31"/>
      <c r="I244" s="31"/>
      <c r="J244" s="31"/>
      <c r="K244" s="31"/>
      <c r="L244" s="31"/>
      <c r="M244" s="31"/>
      <c r="N244" s="31"/>
    </row>
    <row r="245" spans="1:14" x14ac:dyDescent="0.25">
      <c r="A245" s="32" t="s">
        <v>57</v>
      </c>
      <c r="B245" s="293">
        <f>SUM(B239:N239)</f>
        <v>0</v>
      </c>
      <c r="C245" s="294"/>
      <c r="D245" s="295"/>
      <c r="E245" s="31"/>
      <c r="F245" s="31"/>
      <c r="G245" s="31"/>
      <c r="H245" s="31"/>
      <c r="I245" s="31"/>
      <c r="J245" s="31"/>
      <c r="K245" s="31"/>
      <c r="L245" s="31"/>
      <c r="M245" s="31"/>
      <c r="N245" s="31"/>
    </row>
    <row r="246" spans="1:14" x14ac:dyDescent="0.25">
      <c r="A246" s="33" t="s">
        <v>30</v>
      </c>
      <c r="B246" s="296" t="str">
        <f>IF('инд. оценка уровня 2кл.'!R13=1,'инд. оценка уровня 2кл.'!$B$41,'инд. оценка уровня 2кл.'!$B$40)</f>
        <v>НИЖЕ БАЗОВОГО</v>
      </c>
      <c r="C246" s="297"/>
      <c r="D246" s="298"/>
      <c r="E246" s="31"/>
      <c r="F246" s="31"/>
      <c r="G246" s="31"/>
      <c r="H246" s="31"/>
      <c r="I246" s="31"/>
      <c r="J246" s="31"/>
      <c r="K246" s="31"/>
      <c r="L246" s="31"/>
      <c r="M246" s="31"/>
      <c r="N246" s="31"/>
    </row>
    <row r="247" spans="1:14" ht="13.8" thickBot="1" x14ac:dyDescent="0.3">
      <c r="A247" s="34" t="s">
        <v>41</v>
      </c>
      <c r="B247" s="372" t="str">
        <f>IF('инд. прогресс 2 кл.'!L12=1,'инд. прогресс 2 кл.'!$B$40,'инд. прогресс 2 кл.'!$B$39)</f>
        <v>НЕТ ПРОГРЕССА</v>
      </c>
      <c r="C247" s="373"/>
      <c r="D247" s="374"/>
      <c r="E247" s="31"/>
      <c r="F247" s="31"/>
      <c r="G247" s="31"/>
      <c r="H247" s="31"/>
      <c r="I247" s="31"/>
      <c r="J247" s="31"/>
      <c r="K247" s="31"/>
      <c r="L247" s="31"/>
      <c r="M247" s="31"/>
      <c r="N247" s="31"/>
    </row>
    <row r="248" spans="1:14" x14ac:dyDescent="0.25">
      <c r="A248" s="35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</row>
    <row r="249" spans="1:14" x14ac:dyDescent="0.25">
      <c r="A249" s="3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</row>
    <row r="250" spans="1:14" x14ac:dyDescent="0.25">
      <c r="A250" s="36" t="s">
        <v>50</v>
      </c>
      <c r="B250" s="36"/>
      <c r="C250" s="27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</row>
    <row r="251" spans="1:14" x14ac:dyDescent="0.25">
      <c r="A251" s="37" t="s">
        <v>51</v>
      </c>
      <c r="B251" s="375"/>
      <c r="C251" s="375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</row>
    <row r="252" spans="1:14" x14ac:dyDescent="0.25">
      <c r="A252" s="37" t="s">
        <v>52</v>
      </c>
      <c r="B252" s="376"/>
      <c r="C252" s="376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</row>
    <row r="253" spans="1:14" x14ac:dyDescent="0.25">
      <c r="A253" s="3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</row>
    <row r="254" spans="1:14" x14ac:dyDescent="0.25">
      <c r="A254" s="3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</row>
    <row r="255" spans="1:14" x14ac:dyDescent="0.25">
      <c r="A255" s="3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</row>
    <row r="256" spans="1:14" x14ac:dyDescent="0.25">
      <c r="A256" s="35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</row>
    <row r="257" spans="1:15" x14ac:dyDescent="0.25">
      <c r="A257" s="3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</row>
    <row r="258" spans="1:15" x14ac:dyDescent="0.25">
      <c r="A258" s="35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</row>
    <row r="259" spans="1:15" x14ac:dyDescent="0.25">
      <c r="A259" s="3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</row>
    <row r="260" spans="1:15" x14ac:dyDescent="0.25">
      <c r="A260" s="35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</row>
    <row r="261" spans="1:15" ht="18" x14ac:dyDescent="0.25">
      <c r="A261" s="377" t="s">
        <v>69</v>
      </c>
      <c r="B261" s="377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</row>
    <row r="262" spans="1:15" ht="18" thickBot="1" x14ac:dyDescent="0.35">
      <c r="A262" s="378">
        <f>A265</f>
        <v>0</v>
      </c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15">
        <f>O236+1</f>
        <v>11</v>
      </c>
    </row>
    <row r="263" spans="1:15" ht="13.8" x14ac:dyDescent="0.3">
      <c r="A263" s="16"/>
      <c r="B263" s="302" t="s">
        <v>18</v>
      </c>
      <c r="C263" s="303"/>
      <c r="D263" s="304"/>
      <c r="E263" s="302" t="s">
        <v>19</v>
      </c>
      <c r="F263" s="303"/>
      <c r="G263" s="303"/>
      <c r="H263" s="303"/>
      <c r="I263" s="303"/>
      <c r="J263" s="303"/>
      <c r="K263" s="303"/>
      <c r="L263" s="302" t="s">
        <v>34</v>
      </c>
      <c r="M263" s="303"/>
      <c r="N263" s="303"/>
    </row>
    <row r="264" spans="1:15" ht="94.8" thickBot="1" x14ac:dyDescent="0.3">
      <c r="A264" s="17"/>
      <c r="B264" s="18" t="s">
        <v>39</v>
      </c>
      <c r="C264" s="19" t="s">
        <v>3</v>
      </c>
      <c r="D264" s="20" t="s">
        <v>13</v>
      </c>
      <c r="E264" s="18" t="s">
        <v>4</v>
      </c>
      <c r="F264" s="19" t="s">
        <v>5</v>
      </c>
      <c r="G264" s="19" t="s">
        <v>36</v>
      </c>
      <c r="H264" s="19" t="s">
        <v>40</v>
      </c>
      <c r="I264" s="19" t="s">
        <v>21</v>
      </c>
      <c r="J264" s="19" t="s">
        <v>8</v>
      </c>
      <c r="K264" s="19" t="s">
        <v>17</v>
      </c>
      <c r="L264" s="18" t="s">
        <v>14</v>
      </c>
      <c r="M264" s="19" t="s">
        <v>15</v>
      </c>
      <c r="N264" s="19" t="s">
        <v>16</v>
      </c>
    </row>
    <row r="265" spans="1:15" x14ac:dyDescent="0.25">
      <c r="A265" s="21">
        <f>'инд. оценки 2 кл.'!A16</f>
        <v>0</v>
      </c>
      <c r="B265" s="22" t="str">
        <f>'инд. оценки 2 кл.'!D16</f>
        <v xml:space="preserve"> </v>
      </c>
      <c r="C265" s="23" t="str">
        <f>'инд. оценки 2 кл.'!G16</f>
        <v xml:space="preserve"> </v>
      </c>
      <c r="D265" s="24" t="str">
        <f>'инд. оценки 2 кл.'!J16</f>
        <v xml:space="preserve"> </v>
      </c>
      <c r="E265" s="22" t="str">
        <f>'инд. оценки 2 кл.'!M16</f>
        <v xml:space="preserve"> </v>
      </c>
      <c r="F265" s="23" t="str">
        <f>'инд. оценки 2 кл.'!P16</f>
        <v xml:space="preserve"> </v>
      </c>
      <c r="G265" s="23" t="str">
        <f>'инд. оценки 2 кл.'!S16</f>
        <v xml:space="preserve"> </v>
      </c>
      <c r="H265" s="23" t="str">
        <f>'инд. оценки 2 кл.'!V16</f>
        <v xml:space="preserve"> </v>
      </c>
      <c r="I265" s="23" t="str">
        <f>'инд. оценки 2 кл.'!Y16</f>
        <v xml:space="preserve"> </v>
      </c>
      <c r="J265" s="23" t="str">
        <f>'инд. оценки 2 кл.'!AB16</f>
        <v xml:space="preserve"> </v>
      </c>
      <c r="K265" s="23" t="str">
        <f>'инд. оценки 2 кл.'!AE16</f>
        <v xml:space="preserve"> </v>
      </c>
      <c r="L265" s="22" t="str">
        <f>'инд. оценки 2 кл.'!AH16</f>
        <v xml:space="preserve"> </v>
      </c>
      <c r="M265" s="23" t="str">
        <f>'инд. оценки 2 кл.'!AK16</f>
        <v xml:space="preserve"> </v>
      </c>
      <c r="N265" s="23" t="str">
        <f>'инд. оценки 2 кл.'!AN16</f>
        <v xml:space="preserve"> </v>
      </c>
    </row>
    <row r="266" spans="1:15" x14ac:dyDescent="0.25">
      <c r="A266" s="25" t="s">
        <v>47</v>
      </c>
      <c r="B266" s="296" t="str">
        <f>IF('инд. оценка уровня 2кл.'!O14=1,'инд. оценка уровня 2кл.'!$B$41,'инд. оценка уровня 2кл.'!$B$40)</f>
        <v>НИЖЕ БАЗОВОГО</v>
      </c>
      <c r="C266" s="297"/>
      <c r="D266" s="298"/>
      <c r="E266" s="296" t="str">
        <f>IF('инд. оценка уровня 2кл.'!P14=1,'инд. оценка уровня 2кл.'!$B$41,'инд. оценка уровня 2кл.'!$B$40)</f>
        <v>НИЖЕ БАЗОВОГО</v>
      </c>
      <c r="F266" s="297"/>
      <c r="G266" s="297"/>
      <c r="H266" s="297"/>
      <c r="I266" s="297"/>
      <c r="J266" s="297"/>
      <c r="K266" s="297"/>
      <c r="L266" s="296" t="str">
        <f>IF('инд. оценка уровня 2кл.'!Q14=1,'инд. оценка уровня 2кл.'!$B$41,'инд. оценка уровня 2кл.'!$B$40)</f>
        <v>НИЖЕ БАЗОВОГО</v>
      </c>
      <c r="M266" s="297"/>
      <c r="N266" s="297"/>
    </row>
    <row r="267" spans="1:15" ht="13.8" thickBot="1" x14ac:dyDescent="0.3">
      <c r="A267" s="29" t="s">
        <v>49</v>
      </c>
      <c r="B267" s="372" t="str">
        <f>IF('инд. прогресс 2 кл.'!J13=1,'инд. прогресс 2 кл.'!$B$40,'инд. прогресс 2 кл.'!$B$39)</f>
        <v>НЕТ ПРОГРЕССА</v>
      </c>
      <c r="C267" s="373"/>
      <c r="D267" s="374"/>
      <c r="E267" s="372" t="str">
        <f>IF('инд. прогресс 2 кл.'!K13=1,'инд. прогресс 2 кл.'!$B$40,'инд. прогресс 2 кл.'!$B$39)</f>
        <v>НЕТ ПРОГРЕССА</v>
      </c>
      <c r="F267" s="373"/>
      <c r="G267" s="373"/>
      <c r="H267" s="373"/>
      <c r="I267" s="373"/>
      <c r="J267" s="373"/>
      <c r="K267" s="373"/>
      <c r="L267" s="372"/>
      <c r="M267" s="373"/>
      <c r="N267" s="373"/>
    </row>
    <row r="268" spans="1:15" ht="13.8" thickBot="1" x14ac:dyDescent="0.3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</row>
    <row r="269" spans="1:15" x14ac:dyDescent="0.25">
      <c r="A269" s="287" t="s">
        <v>42</v>
      </c>
      <c r="B269" s="288"/>
      <c r="C269" s="288"/>
      <c r="D269" s="289"/>
      <c r="E269" s="31"/>
      <c r="F269" s="31"/>
      <c r="G269" s="31"/>
      <c r="H269" s="31"/>
      <c r="I269" s="31"/>
      <c r="J269" s="31"/>
      <c r="K269" s="31"/>
      <c r="L269" s="31"/>
      <c r="M269" s="31"/>
      <c r="N269" s="31"/>
    </row>
    <row r="270" spans="1:15" ht="13.8" thickBot="1" x14ac:dyDescent="0.3">
      <c r="A270" s="290"/>
      <c r="B270" s="291"/>
      <c r="C270" s="291"/>
      <c r="D270" s="292"/>
      <c r="E270" s="31"/>
      <c r="F270" s="31"/>
      <c r="G270" s="31"/>
      <c r="H270" s="31"/>
      <c r="I270" s="31"/>
      <c r="J270" s="31"/>
      <c r="K270" s="31"/>
      <c r="L270" s="31"/>
      <c r="M270" s="31"/>
      <c r="N270" s="31"/>
    </row>
    <row r="271" spans="1:15" x14ac:dyDescent="0.25">
      <c r="A271" s="32" t="s">
        <v>57</v>
      </c>
      <c r="B271" s="293">
        <f>SUM(B265:N265)</f>
        <v>0</v>
      </c>
      <c r="C271" s="294"/>
      <c r="D271" s="295"/>
      <c r="E271" s="31"/>
      <c r="F271" s="31"/>
      <c r="G271" s="31"/>
      <c r="H271" s="31"/>
      <c r="I271" s="31"/>
      <c r="J271" s="31"/>
      <c r="K271" s="31"/>
      <c r="L271" s="31"/>
      <c r="M271" s="31"/>
      <c r="N271" s="31"/>
    </row>
    <row r="272" spans="1:15" x14ac:dyDescent="0.25">
      <c r="A272" s="33" t="s">
        <v>30</v>
      </c>
      <c r="B272" s="296" t="str">
        <f>IF('инд. оценка уровня 2кл.'!R14=1,'инд. оценка уровня 2кл.'!$B$41,'инд. оценка уровня 2кл.'!$B$40)</f>
        <v>НИЖЕ БАЗОВОГО</v>
      </c>
      <c r="C272" s="297"/>
      <c r="D272" s="298"/>
      <c r="E272" s="31"/>
      <c r="F272" s="31"/>
      <c r="G272" s="31"/>
      <c r="H272" s="31"/>
      <c r="I272" s="31"/>
      <c r="J272" s="31"/>
      <c r="K272" s="31"/>
      <c r="L272" s="31"/>
      <c r="M272" s="31"/>
      <c r="N272" s="31"/>
    </row>
    <row r="273" spans="1:15" ht="13.8" thickBot="1" x14ac:dyDescent="0.3">
      <c r="A273" s="34" t="s">
        <v>41</v>
      </c>
      <c r="B273" s="372" t="str">
        <f>IF('инд. прогресс 2 кл.'!L13=1,'инд. прогресс 2 кл.'!$B$40,'инд. прогресс 2 кл.'!$B$39)</f>
        <v>НЕТ ПРОГРЕССА</v>
      </c>
      <c r="C273" s="373"/>
      <c r="D273" s="374"/>
      <c r="E273" s="31"/>
      <c r="F273" s="31"/>
      <c r="G273" s="31"/>
      <c r="H273" s="31"/>
      <c r="I273" s="31"/>
      <c r="J273" s="31"/>
      <c r="K273" s="31"/>
      <c r="L273" s="31"/>
      <c r="M273" s="31"/>
      <c r="N273" s="31"/>
    </row>
    <row r="274" spans="1:15" x14ac:dyDescent="0.25">
      <c r="A274" s="3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</row>
    <row r="275" spans="1:15" x14ac:dyDescent="0.25">
      <c r="A275" s="3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</row>
    <row r="276" spans="1:15" x14ac:dyDescent="0.25">
      <c r="A276" s="36" t="s">
        <v>50</v>
      </c>
      <c r="B276" s="36"/>
      <c r="C276" s="27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</row>
    <row r="277" spans="1:15" x14ac:dyDescent="0.25">
      <c r="A277" s="37" t="s">
        <v>51</v>
      </c>
      <c r="B277" s="375"/>
      <c r="C277" s="375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</row>
    <row r="278" spans="1:15" x14ac:dyDescent="0.25">
      <c r="A278" s="37" t="s">
        <v>52</v>
      </c>
      <c r="B278" s="376"/>
      <c r="C278" s="376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</row>
    <row r="279" spans="1:15" x14ac:dyDescent="0.25">
      <c r="A279" s="3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</row>
    <row r="280" spans="1:15" x14ac:dyDescent="0.25">
      <c r="A280" s="3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</row>
    <row r="281" spans="1:15" x14ac:dyDescent="0.25">
      <c r="A281" s="3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</row>
    <row r="282" spans="1:15" x14ac:dyDescent="0.25">
      <c r="A282" s="35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</row>
    <row r="283" spans="1:15" x14ac:dyDescent="0.25">
      <c r="A283" s="3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1:15" x14ac:dyDescent="0.25">
      <c r="A284" s="35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1:15" x14ac:dyDescent="0.25">
      <c r="A285" s="3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</row>
    <row r="286" spans="1:15" x14ac:dyDescent="0.25">
      <c r="A286" s="35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</row>
    <row r="287" spans="1:15" ht="18" x14ac:dyDescent="0.25">
      <c r="A287" s="377" t="s">
        <v>69</v>
      </c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</row>
    <row r="288" spans="1:15" ht="18" thickBot="1" x14ac:dyDescent="0.35">
      <c r="A288" s="378">
        <f>A291</f>
        <v>0</v>
      </c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15">
        <f>O262+1</f>
        <v>12</v>
      </c>
    </row>
    <row r="289" spans="1:14" ht="13.8" x14ac:dyDescent="0.3">
      <c r="A289" s="16"/>
      <c r="B289" s="302" t="s">
        <v>18</v>
      </c>
      <c r="C289" s="303"/>
      <c r="D289" s="304"/>
      <c r="E289" s="302" t="s">
        <v>19</v>
      </c>
      <c r="F289" s="303"/>
      <c r="G289" s="303"/>
      <c r="H289" s="303"/>
      <c r="I289" s="303"/>
      <c r="J289" s="303"/>
      <c r="K289" s="303"/>
      <c r="L289" s="302" t="s">
        <v>34</v>
      </c>
      <c r="M289" s="303"/>
      <c r="N289" s="303"/>
    </row>
    <row r="290" spans="1:14" ht="94.8" thickBot="1" x14ac:dyDescent="0.3">
      <c r="A290" s="17"/>
      <c r="B290" s="18" t="s">
        <v>39</v>
      </c>
      <c r="C290" s="19" t="s">
        <v>3</v>
      </c>
      <c r="D290" s="20" t="s">
        <v>13</v>
      </c>
      <c r="E290" s="18" t="s">
        <v>4</v>
      </c>
      <c r="F290" s="19" t="s">
        <v>5</v>
      </c>
      <c r="G290" s="19" t="s">
        <v>36</v>
      </c>
      <c r="H290" s="19" t="s">
        <v>40</v>
      </c>
      <c r="I290" s="19" t="s">
        <v>21</v>
      </c>
      <c r="J290" s="19" t="s">
        <v>8</v>
      </c>
      <c r="K290" s="19" t="s">
        <v>17</v>
      </c>
      <c r="L290" s="18" t="s">
        <v>14</v>
      </c>
      <c r="M290" s="19" t="s">
        <v>15</v>
      </c>
      <c r="N290" s="19" t="s">
        <v>16</v>
      </c>
    </row>
    <row r="291" spans="1:14" x14ac:dyDescent="0.25">
      <c r="A291" s="21">
        <f>'инд. оценки 2 кл.'!A17</f>
        <v>0</v>
      </c>
      <c r="B291" s="22" t="str">
        <f>'инд. оценки 2 кл.'!D17</f>
        <v xml:space="preserve"> </v>
      </c>
      <c r="C291" s="23" t="str">
        <f>'инд. оценки 2 кл.'!G17</f>
        <v xml:space="preserve"> </v>
      </c>
      <c r="D291" s="24" t="str">
        <f>'инд. оценки 2 кл.'!J17</f>
        <v xml:space="preserve"> </v>
      </c>
      <c r="E291" s="22" t="str">
        <f>'инд. оценки 2 кл.'!M17</f>
        <v xml:space="preserve"> </v>
      </c>
      <c r="F291" s="23" t="str">
        <f>'инд. оценки 2 кл.'!P17</f>
        <v xml:space="preserve"> </v>
      </c>
      <c r="G291" s="23" t="str">
        <f>'инд. оценки 2 кл.'!S17</f>
        <v xml:space="preserve"> </v>
      </c>
      <c r="H291" s="23" t="str">
        <f>'инд. оценки 2 кл.'!V17</f>
        <v xml:space="preserve"> </v>
      </c>
      <c r="I291" s="23" t="str">
        <f>'инд. оценки 2 кл.'!Y17</f>
        <v xml:space="preserve"> </v>
      </c>
      <c r="J291" s="23" t="str">
        <f>'инд. оценки 2 кл.'!AB17</f>
        <v xml:space="preserve"> </v>
      </c>
      <c r="K291" s="23" t="str">
        <f>'инд. оценки 2 кл.'!AE17</f>
        <v xml:space="preserve"> </v>
      </c>
      <c r="L291" s="22" t="str">
        <f>'инд. оценки 2 кл.'!AH17</f>
        <v xml:space="preserve"> </v>
      </c>
      <c r="M291" s="23" t="str">
        <f>'инд. оценки 2 кл.'!AK17</f>
        <v xml:space="preserve"> </v>
      </c>
      <c r="N291" s="23" t="str">
        <f>'инд. оценки 2 кл.'!AN17</f>
        <v xml:space="preserve"> </v>
      </c>
    </row>
    <row r="292" spans="1:14" x14ac:dyDescent="0.25">
      <c r="A292" s="25" t="s">
        <v>47</v>
      </c>
      <c r="B292" s="296" t="str">
        <f>IF('инд. оценка уровня 2кл.'!O15=1,'инд. оценка уровня 2кл.'!$B$41,'инд. оценка уровня 2кл.'!$B$40)</f>
        <v>НИЖЕ БАЗОВОГО</v>
      </c>
      <c r="C292" s="297"/>
      <c r="D292" s="298"/>
      <c r="E292" s="296" t="str">
        <f>IF('инд. оценка уровня 2кл.'!P15=1,'инд. оценка уровня 2кл.'!$B$41,'инд. оценка уровня 2кл.'!$B$40)</f>
        <v>НИЖЕ БАЗОВОГО</v>
      </c>
      <c r="F292" s="297"/>
      <c r="G292" s="297"/>
      <c r="H292" s="297"/>
      <c r="I292" s="297"/>
      <c r="J292" s="297"/>
      <c r="K292" s="297"/>
      <c r="L292" s="296" t="str">
        <f>IF('инд. оценка уровня 2кл.'!Q15=1,'инд. оценка уровня 2кл.'!$B$41,'инд. оценка уровня 2кл.'!$B$40)</f>
        <v>НИЖЕ БАЗОВОГО</v>
      </c>
      <c r="M292" s="297"/>
      <c r="N292" s="297"/>
    </row>
    <row r="293" spans="1:14" ht="13.8" thickBot="1" x14ac:dyDescent="0.3">
      <c r="A293" s="29" t="s">
        <v>49</v>
      </c>
      <c r="B293" s="372" t="str">
        <f>IF('инд. прогресс 2 кл.'!J14=1,'инд. прогресс 2 кл.'!$B$40,'инд. прогресс 2 кл.'!$B$39)</f>
        <v>НЕТ ПРОГРЕССА</v>
      </c>
      <c r="C293" s="373"/>
      <c r="D293" s="374"/>
      <c r="E293" s="372" t="str">
        <f>IF('инд. прогресс 2 кл.'!K14=1,'инд. прогресс 2 кл.'!$B$40,'инд. прогресс 2 кл.'!$B$39)</f>
        <v>НЕТ ПРОГРЕССА</v>
      </c>
      <c r="F293" s="373"/>
      <c r="G293" s="373"/>
      <c r="H293" s="373"/>
      <c r="I293" s="373"/>
      <c r="J293" s="373"/>
      <c r="K293" s="373"/>
      <c r="L293" s="372"/>
      <c r="M293" s="373"/>
      <c r="N293" s="373"/>
    </row>
    <row r="294" spans="1:14" ht="13.8" thickBot="1" x14ac:dyDescent="0.3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</row>
    <row r="295" spans="1:14" x14ac:dyDescent="0.25">
      <c r="A295" s="287" t="s">
        <v>42</v>
      </c>
      <c r="B295" s="288"/>
      <c r="C295" s="288"/>
      <c r="D295" s="289"/>
      <c r="E295" s="31"/>
      <c r="F295" s="31"/>
      <c r="G295" s="31"/>
      <c r="H295" s="31"/>
      <c r="I295" s="31"/>
      <c r="J295" s="31"/>
      <c r="K295" s="31"/>
      <c r="L295" s="31"/>
      <c r="M295" s="31"/>
      <c r="N295" s="31"/>
    </row>
    <row r="296" spans="1:14" ht="13.8" thickBot="1" x14ac:dyDescent="0.3">
      <c r="A296" s="290"/>
      <c r="B296" s="291"/>
      <c r="C296" s="291"/>
      <c r="D296" s="292"/>
      <c r="E296" s="31"/>
      <c r="F296" s="31"/>
      <c r="G296" s="31"/>
      <c r="H296" s="31"/>
      <c r="I296" s="31"/>
      <c r="J296" s="31"/>
      <c r="K296" s="31"/>
      <c r="L296" s="31"/>
      <c r="M296" s="31"/>
      <c r="N296" s="31"/>
    </row>
    <row r="297" spans="1:14" x14ac:dyDescent="0.25">
      <c r="A297" s="32" t="s">
        <v>57</v>
      </c>
      <c r="B297" s="293">
        <f>SUM(B291:N291)</f>
        <v>0</v>
      </c>
      <c r="C297" s="294"/>
      <c r="D297" s="295"/>
      <c r="E297" s="31"/>
      <c r="F297" s="31"/>
      <c r="G297" s="31"/>
      <c r="H297" s="31"/>
      <c r="I297" s="31"/>
      <c r="J297" s="31"/>
      <c r="K297" s="31"/>
      <c r="L297" s="31"/>
      <c r="M297" s="31"/>
      <c r="N297" s="31"/>
    </row>
    <row r="298" spans="1:14" x14ac:dyDescent="0.25">
      <c r="A298" s="33" t="s">
        <v>30</v>
      </c>
      <c r="B298" s="296" t="str">
        <f>IF('инд. оценка уровня 2кл.'!R15=1,'инд. оценка уровня 2кл.'!$B$41,'инд. оценка уровня 2кл.'!$B$40)</f>
        <v>НИЖЕ БАЗОВОГО</v>
      </c>
      <c r="C298" s="297"/>
      <c r="D298" s="298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1:14" ht="13.8" thickBot="1" x14ac:dyDescent="0.3">
      <c r="A299" s="34" t="s">
        <v>41</v>
      </c>
      <c r="B299" s="372" t="str">
        <f>IF('инд. прогресс 2 кл.'!L14=1,'инд. прогресс 2 кл.'!$B$40,'инд. прогресс 2 кл.'!$B$39)</f>
        <v>НЕТ ПРОГРЕССА</v>
      </c>
      <c r="C299" s="373"/>
      <c r="D299" s="374"/>
      <c r="E299" s="31"/>
      <c r="F299" s="31"/>
      <c r="G299" s="31"/>
      <c r="H299" s="31"/>
      <c r="I299" s="31"/>
      <c r="J299" s="31"/>
      <c r="K299" s="31"/>
      <c r="L299" s="31"/>
      <c r="M299" s="31"/>
      <c r="N299" s="31"/>
    </row>
    <row r="300" spans="1:14" x14ac:dyDescent="0.25">
      <c r="A300" s="35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</row>
    <row r="301" spans="1:14" x14ac:dyDescent="0.25">
      <c r="A301" s="3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</row>
    <row r="302" spans="1:14" x14ac:dyDescent="0.25">
      <c r="A302" s="36" t="s">
        <v>50</v>
      </c>
      <c r="B302" s="36"/>
      <c r="C302" s="27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</row>
    <row r="303" spans="1:14" x14ac:dyDescent="0.25">
      <c r="A303" s="37" t="s">
        <v>51</v>
      </c>
      <c r="B303" s="375"/>
      <c r="C303" s="375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</row>
    <row r="304" spans="1:14" x14ac:dyDescent="0.25">
      <c r="A304" s="37" t="s">
        <v>52</v>
      </c>
      <c r="B304" s="376"/>
      <c r="C304" s="376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</row>
    <row r="305" spans="1:15" x14ac:dyDescent="0.25">
      <c r="A305" s="3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</row>
    <row r="306" spans="1:15" x14ac:dyDescent="0.25">
      <c r="A306" s="35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</row>
    <row r="307" spans="1:15" x14ac:dyDescent="0.25">
      <c r="A307" s="3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</row>
    <row r="308" spans="1:15" x14ac:dyDescent="0.25">
      <c r="A308" s="35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</row>
    <row r="309" spans="1:15" x14ac:dyDescent="0.25">
      <c r="A309" s="3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</row>
    <row r="310" spans="1:15" x14ac:dyDescent="0.25">
      <c r="A310" s="35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</row>
    <row r="311" spans="1:15" x14ac:dyDescent="0.25">
      <c r="A311" s="3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</row>
    <row r="312" spans="1:15" x14ac:dyDescent="0.25">
      <c r="A312" s="35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</row>
    <row r="313" spans="1:15" ht="18" x14ac:dyDescent="0.25">
      <c r="A313" s="377" t="s">
        <v>69</v>
      </c>
      <c r="B313" s="377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7"/>
    </row>
    <row r="314" spans="1:15" ht="18" thickBot="1" x14ac:dyDescent="0.35">
      <c r="A314" s="378">
        <f>A317</f>
        <v>0</v>
      </c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15">
        <f>O288+1</f>
        <v>13</v>
      </c>
    </row>
    <row r="315" spans="1:15" ht="13.8" x14ac:dyDescent="0.3">
      <c r="A315" s="16"/>
      <c r="B315" s="302" t="s">
        <v>18</v>
      </c>
      <c r="C315" s="303"/>
      <c r="D315" s="304"/>
      <c r="E315" s="302" t="s">
        <v>19</v>
      </c>
      <c r="F315" s="303"/>
      <c r="G315" s="303"/>
      <c r="H315" s="303"/>
      <c r="I315" s="303"/>
      <c r="J315" s="303"/>
      <c r="K315" s="303"/>
      <c r="L315" s="302" t="s">
        <v>34</v>
      </c>
      <c r="M315" s="303"/>
      <c r="N315" s="303"/>
    </row>
    <row r="316" spans="1:15" ht="94.8" thickBot="1" x14ac:dyDescent="0.3">
      <c r="A316" s="17"/>
      <c r="B316" s="18" t="s">
        <v>39</v>
      </c>
      <c r="C316" s="19" t="s">
        <v>3</v>
      </c>
      <c r="D316" s="20" t="s">
        <v>13</v>
      </c>
      <c r="E316" s="18" t="s">
        <v>4</v>
      </c>
      <c r="F316" s="19" t="s">
        <v>5</v>
      </c>
      <c r="G316" s="19" t="s">
        <v>36</v>
      </c>
      <c r="H316" s="19" t="s">
        <v>40</v>
      </c>
      <c r="I316" s="19" t="s">
        <v>21</v>
      </c>
      <c r="J316" s="19" t="s">
        <v>8</v>
      </c>
      <c r="K316" s="19" t="s">
        <v>17</v>
      </c>
      <c r="L316" s="18" t="s">
        <v>14</v>
      </c>
      <c r="M316" s="19" t="s">
        <v>15</v>
      </c>
      <c r="N316" s="19" t="s">
        <v>16</v>
      </c>
    </row>
    <row r="317" spans="1:15" x14ac:dyDescent="0.25">
      <c r="A317" s="21">
        <f>'инд. оценки 2 кл.'!A18</f>
        <v>0</v>
      </c>
      <c r="B317" s="22" t="str">
        <f>'инд. оценки 2 кл.'!D18</f>
        <v xml:space="preserve"> </v>
      </c>
      <c r="C317" s="23" t="str">
        <f>'инд. оценки 2 кл.'!G18</f>
        <v xml:space="preserve"> </v>
      </c>
      <c r="D317" s="24" t="str">
        <f>'инд. оценки 2 кл.'!J18</f>
        <v xml:space="preserve"> </v>
      </c>
      <c r="E317" s="22" t="str">
        <f>'инд. оценки 2 кл.'!M18</f>
        <v xml:space="preserve"> </v>
      </c>
      <c r="F317" s="23" t="str">
        <f>'инд. оценки 2 кл.'!P18</f>
        <v xml:space="preserve"> </v>
      </c>
      <c r="G317" s="23" t="str">
        <f>'инд. оценки 2 кл.'!S18</f>
        <v xml:space="preserve"> </v>
      </c>
      <c r="H317" s="23" t="str">
        <f>'инд. оценки 2 кл.'!V18</f>
        <v xml:space="preserve"> </v>
      </c>
      <c r="I317" s="23" t="str">
        <f>'инд. оценки 2 кл.'!Y18</f>
        <v xml:space="preserve"> </v>
      </c>
      <c r="J317" s="23" t="str">
        <f>'инд. оценки 2 кл.'!AB18</f>
        <v xml:space="preserve"> </v>
      </c>
      <c r="K317" s="23" t="str">
        <f>'инд. оценки 2 кл.'!AE18</f>
        <v xml:space="preserve"> </v>
      </c>
      <c r="L317" s="22" t="str">
        <f>'инд. оценки 2 кл.'!AH18</f>
        <v xml:space="preserve"> </v>
      </c>
      <c r="M317" s="23" t="str">
        <f>'инд. оценки 2 кл.'!AK18</f>
        <v xml:space="preserve"> </v>
      </c>
      <c r="N317" s="23" t="str">
        <f>'инд. оценки 2 кл.'!AN18</f>
        <v xml:space="preserve"> </v>
      </c>
    </row>
    <row r="318" spans="1:15" x14ac:dyDescent="0.25">
      <c r="A318" s="25" t="s">
        <v>47</v>
      </c>
      <c r="B318" s="296" t="str">
        <f>IF('инд. оценка уровня 2кл.'!O16=1,'инд. оценка уровня 2кл.'!$B$41,'инд. оценка уровня 2кл.'!$B$40)</f>
        <v>НИЖЕ БАЗОВОГО</v>
      </c>
      <c r="C318" s="297"/>
      <c r="D318" s="298"/>
      <c r="E318" s="296" t="str">
        <f>IF('инд. оценка уровня 2кл.'!P16=1,'инд. оценка уровня 2кл.'!$B$41,'инд. оценка уровня 2кл.'!$B$40)</f>
        <v>НИЖЕ БАЗОВОГО</v>
      </c>
      <c r="F318" s="297"/>
      <c r="G318" s="297"/>
      <c r="H318" s="297"/>
      <c r="I318" s="297"/>
      <c r="J318" s="297"/>
      <c r="K318" s="297"/>
      <c r="L318" s="296" t="str">
        <f>IF('инд. оценка уровня 2кл.'!Q16=1,'инд. оценка уровня 2кл.'!$B$41,'инд. оценка уровня 2кл.'!$B$40)</f>
        <v>НИЖЕ БАЗОВОГО</v>
      </c>
      <c r="M318" s="297"/>
      <c r="N318" s="297"/>
    </row>
    <row r="319" spans="1:15" ht="13.8" thickBot="1" x14ac:dyDescent="0.3">
      <c r="A319" s="29" t="s">
        <v>49</v>
      </c>
      <c r="B319" s="372" t="str">
        <f>IF('инд. прогресс 2 кл.'!J15=1,'инд. прогресс 2 кл.'!$B$40,'инд. прогресс 2 кл.'!$B$39)</f>
        <v>НЕТ ПРОГРЕССА</v>
      </c>
      <c r="C319" s="373"/>
      <c r="D319" s="374"/>
      <c r="E319" s="372" t="str">
        <f>IF('инд. прогресс 2 кл.'!K15=1,'инд. прогресс 2 кл.'!$B$40,'инд. прогресс 2 кл.'!$B$39)</f>
        <v>НЕТ ПРОГРЕССА</v>
      </c>
      <c r="F319" s="373"/>
      <c r="G319" s="373"/>
      <c r="H319" s="373"/>
      <c r="I319" s="373"/>
      <c r="J319" s="373"/>
      <c r="K319" s="373"/>
      <c r="L319" s="372"/>
      <c r="M319" s="373"/>
      <c r="N319" s="373"/>
    </row>
    <row r="320" spans="1:15" ht="13.8" thickBot="1" x14ac:dyDescent="0.3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</row>
    <row r="321" spans="1:14" x14ac:dyDescent="0.25">
      <c r="A321" s="287" t="s">
        <v>42</v>
      </c>
      <c r="B321" s="288"/>
      <c r="C321" s="288"/>
      <c r="D321" s="289"/>
      <c r="E321" s="31"/>
      <c r="F321" s="31"/>
      <c r="G321" s="31"/>
      <c r="H321" s="31"/>
      <c r="I321" s="31"/>
      <c r="J321" s="31"/>
      <c r="K321" s="31"/>
      <c r="L321" s="31"/>
      <c r="M321" s="31"/>
      <c r="N321" s="31"/>
    </row>
    <row r="322" spans="1:14" ht="13.8" thickBot="1" x14ac:dyDescent="0.3">
      <c r="A322" s="290"/>
      <c r="B322" s="291"/>
      <c r="C322" s="291"/>
      <c r="D322" s="292"/>
      <c r="E322" s="31"/>
      <c r="F322" s="31"/>
      <c r="G322" s="31"/>
      <c r="H322" s="31"/>
      <c r="I322" s="31"/>
      <c r="J322" s="31"/>
      <c r="K322" s="31"/>
      <c r="L322" s="31"/>
      <c r="M322" s="31"/>
      <c r="N322" s="31"/>
    </row>
    <row r="323" spans="1:14" x14ac:dyDescent="0.25">
      <c r="A323" s="32" t="s">
        <v>57</v>
      </c>
      <c r="B323" s="293">
        <f>SUM(B317:N317)</f>
        <v>0</v>
      </c>
      <c r="C323" s="294"/>
      <c r="D323" s="295"/>
      <c r="E323" s="31"/>
      <c r="F323" s="31"/>
      <c r="G323" s="31"/>
      <c r="H323" s="31"/>
      <c r="I323" s="31"/>
      <c r="J323" s="31"/>
      <c r="K323" s="31"/>
      <c r="L323" s="31"/>
      <c r="M323" s="31"/>
      <c r="N323" s="31"/>
    </row>
    <row r="324" spans="1:14" x14ac:dyDescent="0.25">
      <c r="A324" s="33" t="s">
        <v>30</v>
      </c>
      <c r="B324" s="296" t="str">
        <f>IF('инд. оценка уровня 2кл.'!R16=1,'инд. оценка уровня 2кл.'!$B$41,'инд. оценка уровня 2кл.'!$B$40)</f>
        <v>НИЖЕ БАЗОВОГО</v>
      </c>
      <c r="C324" s="297"/>
      <c r="D324" s="298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1:14" ht="13.8" thickBot="1" x14ac:dyDescent="0.3">
      <c r="A325" s="34" t="s">
        <v>41</v>
      </c>
      <c r="B325" s="372" t="str">
        <f>IF('инд. прогресс 2 кл.'!L15=1,'инд. прогресс 2 кл.'!$B$40,'инд. прогресс 2 кл.'!$B$39)</f>
        <v>НЕТ ПРОГРЕССА</v>
      </c>
      <c r="C325" s="373"/>
      <c r="D325" s="374"/>
      <c r="E325" s="31"/>
      <c r="F325" s="31"/>
      <c r="G325" s="31"/>
      <c r="H325" s="31"/>
      <c r="I325" s="31"/>
      <c r="J325" s="31"/>
      <c r="K325" s="31"/>
      <c r="L325" s="31"/>
      <c r="M325" s="31"/>
      <c r="N325" s="31"/>
    </row>
    <row r="326" spans="1:14" x14ac:dyDescent="0.25">
      <c r="A326" s="35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</row>
    <row r="327" spans="1:14" x14ac:dyDescent="0.25">
      <c r="A327" s="3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</row>
    <row r="328" spans="1:14" x14ac:dyDescent="0.25">
      <c r="A328" s="36" t="s">
        <v>50</v>
      </c>
      <c r="B328" s="36"/>
      <c r="C328" s="27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</row>
    <row r="329" spans="1:14" x14ac:dyDescent="0.25">
      <c r="A329" s="37" t="s">
        <v>51</v>
      </c>
      <c r="B329" s="375"/>
      <c r="C329" s="375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</row>
    <row r="330" spans="1:14" x14ac:dyDescent="0.25">
      <c r="A330" s="37" t="s">
        <v>52</v>
      </c>
      <c r="B330" s="376"/>
      <c r="C330" s="376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</row>
    <row r="331" spans="1:14" x14ac:dyDescent="0.25">
      <c r="A331" s="3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</row>
    <row r="332" spans="1:14" x14ac:dyDescent="0.25">
      <c r="A332" s="35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</row>
    <row r="333" spans="1:14" x14ac:dyDescent="0.25">
      <c r="A333" s="3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</row>
    <row r="334" spans="1:14" x14ac:dyDescent="0.25">
      <c r="A334" s="35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</row>
    <row r="335" spans="1:14" x14ac:dyDescent="0.25">
      <c r="A335" s="3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</row>
    <row r="336" spans="1:14" x14ac:dyDescent="0.25">
      <c r="A336" s="35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</row>
    <row r="337" spans="1:15" x14ac:dyDescent="0.25">
      <c r="A337" s="3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</row>
    <row r="338" spans="1:15" x14ac:dyDescent="0.25">
      <c r="A338" s="35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</row>
    <row r="339" spans="1:15" ht="18" x14ac:dyDescent="0.25">
      <c r="A339" s="377" t="s">
        <v>69</v>
      </c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377"/>
    </row>
    <row r="340" spans="1:15" ht="18" thickBot="1" x14ac:dyDescent="0.35">
      <c r="A340" s="378">
        <f>A343</f>
        <v>0</v>
      </c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15">
        <f>O314+1</f>
        <v>14</v>
      </c>
    </row>
    <row r="341" spans="1:15" ht="13.8" x14ac:dyDescent="0.3">
      <c r="A341" s="16"/>
      <c r="B341" s="302" t="s">
        <v>18</v>
      </c>
      <c r="C341" s="303"/>
      <c r="D341" s="304"/>
      <c r="E341" s="302" t="s">
        <v>19</v>
      </c>
      <c r="F341" s="303"/>
      <c r="G341" s="303"/>
      <c r="H341" s="303"/>
      <c r="I341" s="303"/>
      <c r="J341" s="303"/>
      <c r="K341" s="303"/>
      <c r="L341" s="302" t="s">
        <v>34</v>
      </c>
      <c r="M341" s="303"/>
      <c r="N341" s="303"/>
    </row>
    <row r="342" spans="1:15" ht="94.8" thickBot="1" x14ac:dyDescent="0.3">
      <c r="A342" s="17"/>
      <c r="B342" s="18" t="s">
        <v>39</v>
      </c>
      <c r="C342" s="19" t="s">
        <v>3</v>
      </c>
      <c r="D342" s="20" t="s">
        <v>13</v>
      </c>
      <c r="E342" s="18" t="s">
        <v>4</v>
      </c>
      <c r="F342" s="19" t="s">
        <v>5</v>
      </c>
      <c r="G342" s="19" t="s">
        <v>36</v>
      </c>
      <c r="H342" s="19" t="s">
        <v>40</v>
      </c>
      <c r="I342" s="19" t="s">
        <v>21</v>
      </c>
      <c r="J342" s="19" t="s">
        <v>8</v>
      </c>
      <c r="K342" s="19" t="s">
        <v>17</v>
      </c>
      <c r="L342" s="18" t="s">
        <v>14</v>
      </c>
      <c r="M342" s="19" t="s">
        <v>15</v>
      </c>
      <c r="N342" s="19" t="s">
        <v>16</v>
      </c>
    </row>
    <row r="343" spans="1:15" x14ac:dyDescent="0.25">
      <c r="A343" s="21">
        <f>'инд. оценки 2 кл.'!A19</f>
        <v>0</v>
      </c>
      <c r="B343" s="22" t="str">
        <f>'инд. оценки 2 кл.'!D19</f>
        <v xml:space="preserve"> </v>
      </c>
      <c r="C343" s="23" t="str">
        <f>'инд. оценки 2 кл.'!G19</f>
        <v xml:space="preserve"> </v>
      </c>
      <c r="D343" s="24" t="str">
        <f>'инд. оценки 2 кл.'!J19</f>
        <v xml:space="preserve"> </v>
      </c>
      <c r="E343" s="22" t="str">
        <f>'инд. оценки 2 кл.'!M19</f>
        <v xml:space="preserve"> </v>
      </c>
      <c r="F343" s="23" t="str">
        <f>'инд. оценки 2 кл.'!P19</f>
        <v xml:space="preserve"> </v>
      </c>
      <c r="G343" s="23" t="str">
        <f>'инд. оценки 2 кл.'!S19</f>
        <v xml:space="preserve"> </v>
      </c>
      <c r="H343" s="23" t="str">
        <f>'инд. оценки 2 кл.'!V19</f>
        <v xml:space="preserve"> </v>
      </c>
      <c r="I343" s="23" t="str">
        <f>'инд. оценки 2 кл.'!Y19</f>
        <v xml:space="preserve"> </v>
      </c>
      <c r="J343" s="23" t="str">
        <f>'инд. оценки 2 кл.'!AB19</f>
        <v xml:space="preserve"> </v>
      </c>
      <c r="K343" s="23" t="str">
        <f>'инд. оценки 2 кл.'!AE19</f>
        <v xml:space="preserve"> </v>
      </c>
      <c r="L343" s="22" t="str">
        <f>'инд. оценки 2 кл.'!AH19</f>
        <v xml:space="preserve"> </v>
      </c>
      <c r="M343" s="23" t="str">
        <f>'инд. оценки 2 кл.'!AK19</f>
        <v xml:space="preserve"> </v>
      </c>
      <c r="N343" s="23" t="str">
        <f>'инд. оценки 2 кл.'!AN19</f>
        <v xml:space="preserve"> </v>
      </c>
    </row>
    <row r="344" spans="1:15" x14ac:dyDescent="0.25">
      <c r="A344" s="25" t="s">
        <v>47</v>
      </c>
      <c r="B344" s="296" t="str">
        <f>IF('инд. оценка уровня 2кл.'!O17=1,'инд. оценка уровня 2кл.'!$B$41,'инд. оценка уровня 2кл.'!$B$40)</f>
        <v>НИЖЕ БАЗОВОГО</v>
      </c>
      <c r="C344" s="297"/>
      <c r="D344" s="298"/>
      <c r="E344" s="296" t="e">
        <f>IF('инд. оценка уровня 2кл.'!P17,'инд. оценка уровня 2кл.'!$B$41,'инд. оценка уровня 2кл.'!$B$40)</f>
        <v>#VALUE!</v>
      </c>
      <c r="F344" s="297"/>
      <c r="G344" s="297"/>
      <c r="H344" s="297"/>
      <c r="I344" s="297"/>
      <c r="J344" s="297"/>
      <c r="K344" s="297"/>
      <c r="L344" s="296" t="str">
        <f>IF('инд. оценка уровня 2кл.'!Q17=1,'инд. оценка уровня 2кл.'!$B$41,'инд. оценка уровня 2кл.'!$B$40)</f>
        <v>НИЖЕ БАЗОВОГО</v>
      </c>
      <c r="M344" s="297"/>
      <c r="N344" s="297"/>
    </row>
    <row r="345" spans="1:15" ht="13.8" thickBot="1" x14ac:dyDescent="0.3">
      <c r="A345" s="29" t="s">
        <v>49</v>
      </c>
      <c r="B345" s="372" t="str">
        <f>IF('инд. прогресс 2 кл.'!J16=1,'инд. прогресс 2 кл.'!$B$40,'инд. прогресс 2 кл.'!$B$39)</f>
        <v>НЕТ ПРОГРЕССА</v>
      </c>
      <c r="C345" s="373"/>
      <c r="D345" s="374"/>
      <c r="E345" s="372" t="str">
        <f>IF('инд. прогресс 2 кл.'!K16=1,'инд. прогресс 2 кл.'!$B$40,'инд. прогресс 2 кл.'!$B$39)</f>
        <v>НЕТ ПРОГРЕССА</v>
      </c>
      <c r="F345" s="373"/>
      <c r="G345" s="373"/>
      <c r="H345" s="373"/>
      <c r="I345" s="373"/>
      <c r="J345" s="373"/>
      <c r="K345" s="373"/>
      <c r="L345" s="372"/>
      <c r="M345" s="373"/>
      <c r="N345" s="373"/>
    </row>
    <row r="346" spans="1:15" ht="13.8" thickBot="1" x14ac:dyDescent="0.3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</row>
    <row r="347" spans="1:15" x14ac:dyDescent="0.25">
      <c r="A347" s="287" t="s">
        <v>42</v>
      </c>
      <c r="B347" s="288"/>
      <c r="C347" s="288"/>
      <c r="D347" s="289"/>
      <c r="E347" s="31"/>
      <c r="F347" s="31"/>
      <c r="G347" s="31"/>
      <c r="H347" s="31"/>
      <c r="I347" s="31"/>
      <c r="J347" s="31"/>
      <c r="K347" s="31"/>
      <c r="L347" s="31"/>
      <c r="M347" s="31"/>
      <c r="N347" s="31"/>
    </row>
    <row r="348" spans="1:15" ht="13.8" thickBot="1" x14ac:dyDescent="0.3">
      <c r="A348" s="290"/>
      <c r="B348" s="291"/>
      <c r="C348" s="291"/>
      <c r="D348" s="292"/>
      <c r="E348" s="31"/>
      <c r="F348" s="31"/>
      <c r="G348" s="31"/>
      <c r="H348" s="31"/>
      <c r="I348" s="31"/>
      <c r="J348" s="31"/>
      <c r="K348" s="31"/>
      <c r="L348" s="31"/>
      <c r="M348" s="31"/>
      <c r="N348" s="31"/>
    </row>
    <row r="349" spans="1:15" x14ac:dyDescent="0.25">
      <c r="A349" s="32" t="s">
        <v>57</v>
      </c>
      <c r="B349" s="293">
        <f>SUM(B343:N343)</f>
        <v>0</v>
      </c>
      <c r="C349" s="294"/>
      <c r="D349" s="295"/>
      <c r="E349" s="31"/>
      <c r="F349" s="31"/>
      <c r="G349" s="31"/>
      <c r="H349" s="31"/>
      <c r="I349" s="31"/>
      <c r="J349" s="31"/>
      <c r="K349" s="31"/>
      <c r="L349" s="31"/>
      <c r="M349" s="31"/>
      <c r="N349" s="31"/>
    </row>
    <row r="350" spans="1:15" x14ac:dyDescent="0.25">
      <c r="A350" s="33" t="s">
        <v>30</v>
      </c>
      <c r="B350" s="296" t="str">
        <f>IF('инд. оценка уровня 2кл.'!R17=1,'инд. оценка уровня 2кл.'!$B$41,'инд. оценка уровня 2кл.'!$B$40)</f>
        <v>НИЖЕ БАЗОВОГО</v>
      </c>
      <c r="C350" s="297"/>
      <c r="D350" s="298"/>
      <c r="E350" s="31"/>
      <c r="F350" s="31"/>
      <c r="G350" s="31"/>
      <c r="H350" s="31"/>
      <c r="I350" s="31"/>
      <c r="J350" s="31"/>
      <c r="K350" s="31"/>
      <c r="L350" s="31"/>
      <c r="M350" s="31"/>
      <c r="N350" s="31"/>
    </row>
    <row r="351" spans="1:15" ht="13.8" thickBot="1" x14ac:dyDescent="0.3">
      <c r="A351" s="34" t="s">
        <v>41</v>
      </c>
      <c r="B351" s="372" t="str">
        <f>IF('инд. прогресс 2 кл.'!L16=1,'инд. прогресс 2 кл.'!$B$40,'инд. прогресс 2 кл.'!$B$39)</f>
        <v>НЕТ ПРОГРЕССА</v>
      </c>
      <c r="C351" s="373"/>
      <c r="D351" s="374"/>
      <c r="E351" s="31"/>
      <c r="F351" s="31"/>
      <c r="G351" s="31"/>
      <c r="H351" s="31"/>
      <c r="I351" s="31"/>
      <c r="J351" s="31"/>
      <c r="K351" s="31"/>
      <c r="L351" s="31"/>
      <c r="M351" s="31"/>
      <c r="N351" s="31"/>
    </row>
    <row r="352" spans="1:15" x14ac:dyDescent="0.25">
      <c r="A352" s="35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</row>
    <row r="353" spans="1:15" x14ac:dyDescent="0.25">
      <c r="A353" s="3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</row>
    <row r="354" spans="1:15" x14ac:dyDescent="0.25">
      <c r="A354" s="36" t="s">
        <v>50</v>
      </c>
      <c r="B354" s="36"/>
      <c r="C354" s="27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</row>
    <row r="355" spans="1:15" x14ac:dyDescent="0.25">
      <c r="A355" s="37" t="s">
        <v>51</v>
      </c>
      <c r="B355" s="375"/>
      <c r="C355" s="375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</row>
    <row r="356" spans="1:15" x14ac:dyDescent="0.25">
      <c r="A356" s="37" t="s">
        <v>52</v>
      </c>
      <c r="B356" s="376"/>
      <c r="C356" s="376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</row>
    <row r="357" spans="1:15" x14ac:dyDescent="0.25">
      <c r="A357" s="35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</row>
    <row r="358" spans="1:15" x14ac:dyDescent="0.25">
      <c r="A358" s="35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</row>
    <row r="359" spans="1:15" x14ac:dyDescent="0.25">
      <c r="A359" s="35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</row>
    <row r="360" spans="1:15" x14ac:dyDescent="0.25">
      <c r="A360" s="35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</row>
    <row r="361" spans="1:15" x14ac:dyDescent="0.25">
      <c r="A361" s="35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</row>
    <row r="362" spans="1:15" x14ac:dyDescent="0.25">
      <c r="A362" s="35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</row>
    <row r="363" spans="1:15" x14ac:dyDescent="0.25">
      <c r="A363" s="35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</row>
    <row r="364" spans="1:15" x14ac:dyDescent="0.25">
      <c r="A364" s="35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</row>
    <row r="365" spans="1:15" ht="18" x14ac:dyDescent="0.25">
      <c r="A365" s="377" t="s">
        <v>69</v>
      </c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</row>
    <row r="366" spans="1:15" ht="18" thickBot="1" x14ac:dyDescent="0.35">
      <c r="A366" s="378">
        <f>A369</f>
        <v>0</v>
      </c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15">
        <f>O340+1</f>
        <v>15</v>
      </c>
    </row>
    <row r="367" spans="1:15" ht="13.8" x14ac:dyDescent="0.3">
      <c r="A367" s="16"/>
      <c r="B367" s="302" t="s">
        <v>18</v>
      </c>
      <c r="C367" s="303"/>
      <c r="D367" s="304"/>
      <c r="E367" s="302" t="s">
        <v>19</v>
      </c>
      <c r="F367" s="303"/>
      <c r="G367" s="303"/>
      <c r="H367" s="303"/>
      <c r="I367" s="303"/>
      <c r="J367" s="303"/>
      <c r="K367" s="303"/>
      <c r="L367" s="302" t="s">
        <v>34</v>
      </c>
      <c r="M367" s="303"/>
      <c r="N367" s="303"/>
    </row>
    <row r="368" spans="1:15" ht="94.8" thickBot="1" x14ac:dyDescent="0.3">
      <c r="A368" s="17"/>
      <c r="B368" s="18" t="s">
        <v>39</v>
      </c>
      <c r="C368" s="19" t="s">
        <v>3</v>
      </c>
      <c r="D368" s="20" t="s">
        <v>13</v>
      </c>
      <c r="E368" s="18" t="s">
        <v>4</v>
      </c>
      <c r="F368" s="19" t="s">
        <v>5</v>
      </c>
      <c r="G368" s="19" t="s">
        <v>36</v>
      </c>
      <c r="H368" s="19" t="s">
        <v>40</v>
      </c>
      <c r="I368" s="19" t="s">
        <v>21</v>
      </c>
      <c r="J368" s="19" t="s">
        <v>8</v>
      </c>
      <c r="K368" s="19" t="s">
        <v>17</v>
      </c>
      <c r="L368" s="18" t="s">
        <v>14</v>
      </c>
      <c r="M368" s="19" t="s">
        <v>15</v>
      </c>
      <c r="N368" s="19" t="s">
        <v>16</v>
      </c>
    </row>
    <row r="369" spans="1:14" x14ac:dyDescent="0.25">
      <c r="A369" s="21">
        <f>'инд. оценки 2 кл.'!A20</f>
        <v>0</v>
      </c>
      <c r="B369" s="22" t="str">
        <f>'инд. оценки 2 кл.'!D20</f>
        <v xml:space="preserve"> </v>
      </c>
      <c r="C369" s="23" t="str">
        <f>'инд. оценки 2 кл.'!G20</f>
        <v xml:space="preserve"> </v>
      </c>
      <c r="D369" s="24" t="str">
        <f>'инд. оценки 2 кл.'!J20</f>
        <v xml:space="preserve"> </v>
      </c>
      <c r="E369" s="22" t="str">
        <f>'инд. оценки 2 кл.'!M20</f>
        <v xml:space="preserve"> </v>
      </c>
      <c r="F369" s="23" t="str">
        <f>'инд. оценки 2 кл.'!P20</f>
        <v xml:space="preserve"> </v>
      </c>
      <c r="G369" s="23" t="str">
        <f>'инд. оценки 2 кл.'!S20</f>
        <v xml:space="preserve"> </v>
      </c>
      <c r="H369" s="23" t="str">
        <f>'инд. оценки 2 кл.'!V20</f>
        <v xml:space="preserve"> </v>
      </c>
      <c r="I369" s="23" t="str">
        <f>'инд. оценки 2 кл.'!Y20</f>
        <v xml:space="preserve"> </v>
      </c>
      <c r="J369" s="23" t="str">
        <f>'инд. оценки 2 кл.'!AB20</f>
        <v xml:space="preserve"> </v>
      </c>
      <c r="K369" s="23" t="str">
        <f>'инд. оценки 2 кл.'!AE20</f>
        <v xml:space="preserve"> </v>
      </c>
      <c r="L369" s="22" t="str">
        <f>'инд. оценки 2 кл.'!AH20</f>
        <v xml:space="preserve"> </v>
      </c>
      <c r="M369" s="23" t="str">
        <f>'инд. оценки 2 кл.'!AK20</f>
        <v xml:space="preserve"> </v>
      </c>
      <c r="N369" s="23" t="str">
        <f>'инд. оценки 2 кл.'!AN20</f>
        <v xml:space="preserve"> </v>
      </c>
    </row>
    <row r="370" spans="1:14" x14ac:dyDescent="0.25">
      <c r="A370" s="25" t="s">
        <v>47</v>
      </c>
      <c r="B370" s="296" t="str">
        <f>IF('инд. оценка уровня 2кл.'!O18=1,'инд. оценка уровня 2кл.'!$B$41,'инд. оценка уровня 2кл.'!$B$40)</f>
        <v>НИЖЕ БАЗОВОГО</v>
      </c>
      <c r="C370" s="297"/>
      <c r="D370" s="298"/>
      <c r="E370" s="296" t="str">
        <f>IF('инд. оценка уровня 2кл.'!P18=1,'инд. оценка уровня 2кл.'!$B$41,'инд. оценка уровня 2кл.'!$B$40)</f>
        <v>НИЖЕ БАЗОВОГО</v>
      </c>
      <c r="F370" s="297"/>
      <c r="G370" s="297"/>
      <c r="H370" s="297"/>
      <c r="I370" s="297"/>
      <c r="J370" s="297"/>
      <c r="K370" s="297"/>
      <c r="L370" s="296" t="str">
        <f>IF('инд. оценка уровня 2кл.'!Q18=1,'инд. оценка уровня 2кл.'!$B$41,'инд. оценка уровня 2кл.'!$B$40)</f>
        <v>НИЖЕ БАЗОВОГО</v>
      </c>
      <c r="M370" s="297"/>
      <c r="N370" s="297"/>
    </row>
    <row r="371" spans="1:14" ht="13.8" thickBot="1" x14ac:dyDescent="0.3">
      <c r="A371" s="29" t="s">
        <v>49</v>
      </c>
      <c r="B371" s="372" t="str">
        <f>IF('инд. прогресс 2 кл.'!J17=1,'инд. прогресс 2 кл.'!$B$40,'инд. прогресс 2 кл.'!$B$39)</f>
        <v>НЕТ ПРОГРЕССА</v>
      </c>
      <c r="C371" s="373"/>
      <c r="D371" s="374"/>
      <c r="E371" s="372" t="str">
        <f>IF('инд. прогресс 2 кл.'!K17=1,'инд. прогресс 2 кл.'!$B$40,'инд. прогресс 2 кл.'!$B$39)</f>
        <v>НЕТ ПРОГРЕССА</v>
      </c>
      <c r="F371" s="373"/>
      <c r="G371" s="373"/>
      <c r="H371" s="373"/>
      <c r="I371" s="373"/>
      <c r="J371" s="373"/>
      <c r="K371" s="373"/>
      <c r="L371" s="372"/>
      <c r="M371" s="373"/>
      <c r="N371" s="373"/>
    </row>
    <row r="372" spans="1:14" ht="13.8" thickBot="1" x14ac:dyDescent="0.3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</row>
    <row r="373" spans="1:14" x14ac:dyDescent="0.25">
      <c r="A373" s="287" t="s">
        <v>42</v>
      </c>
      <c r="B373" s="288"/>
      <c r="C373" s="288"/>
      <c r="D373" s="289"/>
      <c r="E373" s="31"/>
      <c r="F373" s="31"/>
      <c r="G373" s="31"/>
      <c r="H373" s="31"/>
      <c r="I373" s="31"/>
      <c r="J373" s="31"/>
      <c r="K373" s="31"/>
      <c r="L373" s="31"/>
      <c r="M373" s="31"/>
      <c r="N373" s="31"/>
    </row>
    <row r="374" spans="1:14" ht="13.8" thickBot="1" x14ac:dyDescent="0.3">
      <c r="A374" s="290"/>
      <c r="B374" s="291"/>
      <c r="C374" s="291"/>
      <c r="D374" s="292"/>
      <c r="E374" s="31"/>
      <c r="F374" s="31"/>
      <c r="G374" s="31"/>
      <c r="H374" s="31"/>
      <c r="I374" s="31"/>
      <c r="J374" s="31"/>
      <c r="K374" s="31"/>
      <c r="L374" s="31"/>
      <c r="M374" s="31"/>
      <c r="N374" s="31"/>
    </row>
    <row r="375" spans="1:14" x14ac:dyDescent="0.25">
      <c r="A375" s="32" t="s">
        <v>57</v>
      </c>
      <c r="B375" s="293">
        <f>SUM(B369:N369)</f>
        <v>0</v>
      </c>
      <c r="C375" s="294"/>
      <c r="D375" s="295"/>
      <c r="E375" s="31"/>
      <c r="F375" s="31"/>
      <c r="G375" s="31"/>
      <c r="H375" s="31"/>
      <c r="I375" s="31"/>
      <c r="J375" s="31"/>
      <c r="K375" s="31"/>
      <c r="L375" s="31"/>
      <c r="M375" s="31"/>
      <c r="N375" s="31"/>
    </row>
    <row r="376" spans="1:14" x14ac:dyDescent="0.25">
      <c r="A376" s="33" t="s">
        <v>30</v>
      </c>
      <c r="B376" s="296" t="str">
        <f>IF('инд. оценка уровня 2кл.'!R18=1,'инд. оценка уровня 2кл.'!$B$41,'инд. оценка уровня 2кл.'!$B$40)</f>
        <v>НИЖЕ БАЗОВОГО</v>
      </c>
      <c r="C376" s="297"/>
      <c r="D376" s="298"/>
      <c r="E376" s="31"/>
      <c r="F376" s="31"/>
      <c r="G376" s="31"/>
      <c r="H376" s="31"/>
      <c r="I376" s="31"/>
      <c r="J376" s="31"/>
      <c r="K376" s="31"/>
      <c r="L376" s="31"/>
      <c r="M376" s="31"/>
      <c r="N376" s="31"/>
    </row>
    <row r="377" spans="1:14" ht="13.8" thickBot="1" x14ac:dyDescent="0.3">
      <c r="A377" s="34" t="s">
        <v>41</v>
      </c>
      <c r="B377" s="372" t="str">
        <f>IF('инд. прогресс 2 кл.'!L17=1,'инд. прогресс 2 кл.'!$B$40,'инд. прогресс 2 кл.'!$B$39)</f>
        <v>НЕТ ПРОГРЕССА</v>
      </c>
      <c r="C377" s="373"/>
      <c r="D377" s="374"/>
      <c r="E377" s="31"/>
      <c r="F377" s="31"/>
      <c r="G377" s="31"/>
      <c r="H377" s="31"/>
      <c r="I377" s="31"/>
      <c r="J377" s="31"/>
      <c r="K377" s="31"/>
      <c r="L377" s="31"/>
      <c r="M377" s="31"/>
      <c r="N377" s="31"/>
    </row>
    <row r="378" spans="1:14" x14ac:dyDescent="0.25">
      <c r="A378" s="35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</row>
    <row r="379" spans="1:14" x14ac:dyDescent="0.25">
      <c r="A379" s="35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</row>
    <row r="380" spans="1:14" x14ac:dyDescent="0.25">
      <c r="A380" s="36" t="s">
        <v>50</v>
      </c>
      <c r="B380" s="36"/>
      <c r="C380" s="27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</row>
    <row r="381" spans="1:14" x14ac:dyDescent="0.25">
      <c r="A381" s="37" t="s">
        <v>51</v>
      </c>
      <c r="B381" s="375"/>
      <c r="C381" s="375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</row>
    <row r="382" spans="1:14" x14ac:dyDescent="0.25">
      <c r="A382" s="37" t="s">
        <v>52</v>
      </c>
      <c r="B382" s="376"/>
      <c r="C382" s="376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</row>
    <row r="383" spans="1:14" x14ac:dyDescent="0.25">
      <c r="A383" s="35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</row>
    <row r="384" spans="1:14" x14ac:dyDescent="0.25">
      <c r="A384" s="35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</row>
    <row r="385" spans="1:15" x14ac:dyDescent="0.25">
      <c r="A385" s="35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</row>
    <row r="386" spans="1:15" x14ac:dyDescent="0.25">
      <c r="A386" s="35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</row>
    <row r="387" spans="1:15" x14ac:dyDescent="0.25">
      <c r="A387" s="35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</row>
    <row r="388" spans="1:15" x14ac:dyDescent="0.25">
      <c r="A388" s="35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</row>
    <row r="389" spans="1:15" x14ac:dyDescent="0.25">
      <c r="A389" s="35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</row>
    <row r="390" spans="1:15" x14ac:dyDescent="0.25">
      <c r="A390" s="35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</row>
    <row r="391" spans="1:15" ht="18" x14ac:dyDescent="0.25">
      <c r="A391" s="377" t="s">
        <v>69</v>
      </c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</row>
    <row r="392" spans="1:15" ht="18" thickBot="1" x14ac:dyDescent="0.35">
      <c r="A392" s="378">
        <f>A395</f>
        <v>0</v>
      </c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15">
        <f>O366+1</f>
        <v>16</v>
      </c>
    </row>
    <row r="393" spans="1:15" ht="13.8" x14ac:dyDescent="0.3">
      <c r="A393" s="16"/>
      <c r="B393" s="302" t="s">
        <v>18</v>
      </c>
      <c r="C393" s="303"/>
      <c r="D393" s="304"/>
      <c r="E393" s="302" t="s">
        <v>19</v>
      </c>
      <c r="F393" s="303"/>
      <c r="G393" s="303"/>
      <c r="H393" s="303"/>
      <c r="I393" s="303"/>
      <c r="J393" s="303"/>
      <c r="K393" s="303"/>
      <c r="L393" s="302" t="s">
        <v>34</v>
      </c>
      <c r="M393" s="303"/>
      <c r="N393" s="303"/>
    </row>
    <row r="394" spans="1:15" ht="94.8" thickBot="1" x14ac:dyDescent="0.3">
      <c r="A394" s="17"/>
      <c r="B394" s="18" t="s">
        <v>39</v>
      </c>
      <c r="C394" s="19" t="s">
        <v>3</v>
      </c>
      <c r="D394" s="20" t="s">
        <v>13</v>
      </c>
      <c r="E394" s="18" t="s">
        <v>4</v>
      </c>
      <c r="F394" s="19" t="s">
        <v>5</v>
      </c>
      <c r="G394" s="19" t="s">
        <v>36</v>
      </c>
      <c r="H394" s="19" t="s">
        <v>40</v>
      </c>
      <c r="I394" s="19" t="s">
        <v>21</v>
      </c>
      <c r="J394" s="19" t="s">
        <v>8</v>
      </c>
      <c r="K394" s="19" t="s">
        <v>17</v>
      </c>
      <c r="L394" s="18" t="s">
        <v>14</v>
      </c>
      <c r="M394" s="19" t="s">
        <v>15</v>
      </c>
      <c r="N394" s="19" t="s">
        <v>16</v>
      </c>
    </row>
    <row r="395" spans="1:15" x14ac:dyDescent="0.25">
      <c r="A395" s="21">
        <f>'инд. оценки 2 кл.'!A21</f>
        <v>0</v>
      </c>
      <c r="B395" s="22" t="str">
        <f>'инд. оценки 2 кл.'!D21</f>
        <v xml:space="preserve"> </v>
      </c>
      <c r="C395" s="23" t="str">
        <f>'инд. оценки 2 кл.'!G21</f>
        <v xml:space="preserve"> </v>
      </c>
      <c r="D395" s="24" t="str">
        <f>'инд. оценки 2 кл.'!J21</f>
        <v xml:space="preserve"> </v>
      </c>
      <c r="E395" s="22" t="str">
        <f>'инд. оценки 2 кл.'!M21</f>
        <v xml:space="preserve"> </v>
      </c>
      <c r="F395" s="23" t="str">
        <f>'инд. оценки 2 кл.'!P21</f>
        <v xml:space="preserve"> </v>
      </c>
      <c r="G395" s="23" t="str">
        <f>'инд. оценки 2 кл.'!S21</f>
        <v xml:space="preserve"> </v>
      </c>
      <c r="H395" s="23" t="str">
        <f>'инд. оценки 2 кл.'!V21</f>
        <v xml:space="preserve"> </v>
      </c>
      <c r="I395" s="23" t="str">
        <f>'инд. оценки 2 кл.'!Y21</f>
        <v xml:space="preserve"> </v>
      </c>
      <c r="J395" s="23" t="str">
        <f>'инд. оценки 2 кл.'!AB21</f>
        <v xml:space="preserve"> </v>
      </c>
      <c r="K395" s="23" t="str">
        <f>'инд. оценки 2 кл.'!AE21</f>
        <v xml:space="preserve"> </v>
      </c>
      <c r="L395" s="22" t="str">
        <f>'инд. оценки 2 кл.'!AH21</f>
        <v xml:space="preserve"> </v>
      </c>
      <c r="M395" s="23" t="str">
        <f>'инд. оценки 2 кл.'!AK21</f>
        <v xml:space="preserve"> </v>
      </c>
      <c r="N395" s="23" t="str">
        <f>'инд. оценки 2 кл.'!AN21</f>
        <v xml:space="preserve"> </v>
      </c>
    </row>
    <row r="396" spans="1:15" x14ac:dyDescent="0.25">
      <c r="A396" s="25" t="s">
        <v>47</v>
      </c>
      <c r="B396" s="296" t="str">
        <f>IF('инд. оценка уровня 2кл.'!O19=1,'инд. оценка уровня 2кл.'!$B$41,'инд. оценка уровня 2кл.'!$B$40)</f>
        <v>НИЖЕ БАЗОВОГО</v>
      </c>
      <c r="C396" s="297"/>
      <c r="D396" s="298"/>
      <c r="E396" s="296" t="str">
        <f>IF('инд. оценка уровня 2кл.'!P19=1,'инд. оценка уровня 2кл.'!$B$41,'инд. оценка уровня 2кл.'!$B$40)</f>
        <v>НИЖЕ БАЗОВОГО</v>
      </c>
      <c r="F396" s="297"/>
      <c r="G396" s="297"/>
      <c r="H396" s="297"/>
      <c r="I396" s="297"/>
      <c r="J396" s="297"/>
      <c r="K396" s="297"/>
      <c r="L396" s="296" t="str">
        <f>IF('инд. оценка уровня 2кл.'!Q19=1,'инд. оценка уровня 2кл.'!$B$41,'инд. оценка уровня 2кл.'!$B$40)</f>
        <v>НИЖЕ БАЗОВОГО</v>
      </c>
      <c r="M396" s="297"/>
      <c r="N396" s="297"/>
    </row>
    <row r="397" spans="1:15" ht="13.8" thickBot="1" x14ac:dyDescent="0.3">
      <c r="A397" s="29" t="s">
        <v>49</v>
      </c>
      <c r="B397" s="372" t="str">
        <f>IF('инд. прогресс 2 кл.'!J18=1,'инд. прогресс 2 кл.'!$B$40,'инд. прогресс 2 кл.'!$B$39)</f>
        <v>НЕТ ПРОГРЕССА</v>
      </c>
      <c r="C397" s="373"/>
      <c r="D397" s="374"/>
      <c r="E397" s="372" t="str">
        <f>IF('инд. прогресс 2 кл.'!K18=1,'инд. прогресс 2 кл.'!$B$40,'инд. прогресс 2 кл.'!$B$39)</f>
        <v>НЕТ ПРОГРЕССА</v>
      </c>
      <c r="F397" s="373"/>
      <c r="G397" s="373"/>
      <c r="H397" s="373"/>
      <c r="I397" s="373"/>
      <c r="J397" s="373"/>
      <c r="K397" s="373"/>
      <c r="L397" s="372"/>
      <c r="M397" s="373"/>
      <c r="N397" s="373"/>
    </row>
    <row r="398" spans="1:15" ht="13.8" thickBot="1" x14ac:dyDescent="0.3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</row>
    <row r="399" spans="1:15" x14ac:dyDescent="0.25">
      <c r="A399" s="287" t="s">
        <v>42</v>
      </c>
      <c r="B399" s="288"/>
      <c r="C399" s="288"/>
      <c r="D399" s="289"/>
      <c r="E399" s="31"/>
      <c r="F399" s="31"/>
      <c r="G399" s="31"/>
      <c r="H399" s="31"/>
      <c r="I399" s="31"/>
      <c r="J399" s="31"/>
      <c r="K399" s="31"/>
      <c r="L399" s="31"/>
      <c r="M399" s="31"/>
      <c r="N399" s="31"/>
    </row>
    <row r="400" spans="1:15" ht="13.8" thickBot="1" x14ac:dyDescent="0.3">
      <c r="A400" s="290"/>
      <c r="B400" s="291"/>
      <c r="C400" s="291"/>
      <c r="D400" s="292"/>
      <c r="E400" s="31"/>
      <c r="F400" s="31"/>
      <c r="G400" s="31"/>
      <c r="H400" s="31"/>
      <c r="I400" s="31"/>
      <c r="J400" s="31"/>
      <c r="K400" s="31"/>
      <c r="L400" s="31"/>
      <c r="M400" s="31"/>
      <c r="N400" s="31"/>
    </row>
    <row r="401" spans="1:14" x14ac:dyDescent="0.25">
      <c r="A401" s="32" t="s">
        <v>57</v>
      </c>
      <c r="B401" s="293">
        <f>SUM(B395:N395)</f>
        <v>0</v>
      </c>
      <c r="C401" s="294"/>
      <c r="D401" s="295"/>
      <c r="E401" s="31"/>
      <c r="F401" s="31"/>
      <c r="G401" s="31"/>
      <c r="H401" s="31"/>
      <c r="I401" s="31"/>
      <c r="J401" s="31"/>
      <c r="K401" s="31"/>
      <c r="L401" s="31"/>
      <c r="M401" s="31"/>
      <c r="N401" s="31"/>
    </row>
    <row r="402" spans="1:14" x14ac:dyDescent="0.25">
      <c r="A402" s="33" t="s">
        <v>30</v>
      </c>
      <c r="B402" s="296" t="str">
        <f>IF('инд. оценка уровня 2кл.'!R19=1,'инд. оценка уровня 2кл.'!$B$41,'инд. оценка уровня 2кл.'!$B$40)</f>
        <v>НИЖЕ БАЗОВОГО</v>
      </c>
      <c r="C402" s="297"/>
      <c r="D402" s="298"/>
      <c r="E402" s="31"/>
      <c r="F402" s="31"/>
      <c r="G402" s="31"/>
      <c r="H402" s="31"/>
      <c r="I402" s="31"/>
      <c r="J402" s="31"/>
      <c r="K402" s="31"/>
      <c r="L402" s="31"/>
      <c r="M402" s="31"/>
      <c r="N402" s="31"/>
    </row>
    <row r="403" spans="1:14" ht="13.8" thickBot="1" x14ac:dyDescent="0.3">
      <c r="A403" s="34" t="s">
        <v>41</v>
      </c>
      <c r="B403" s="372" t="str">
        <f>IF('инд. прогресс 2 кл.'!L18=1,'инд. прогресс 2 кл.'!$B$40,'инд. прогресс 2 кл.'!$B$39)</f>
        <v>НЕТ ПРОГРЕССА</v>
      </c>
      <c r="C403" s="373"/>
      <c r="D403" s="374"/>
      <c r="E403" s="31"/>
      <c r="F403" s="31"/>
      <c r="G403" s="31"/>
      <c r="H403" s="31"/>
      <c r="I403" s="31"/>
      <c r="J403" s="31"/>
      <c r="K403" s="31"/>
      <c r="L403" s="31"/>
      <c r="M403" s="31"/>
      <c r="N403" s="31"/>
    </row>
    <row r="404" spans="1:14" x14ac:dyDescent="0.25">
      <c r="A404" s="35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</row>
    <row r="405" spans="1:14" x14ac:dyDescent="0.25">
      <c r="A405" s="35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</row>
    <row r="406" spans="1:14" x14ac:dyDescent="0.25">
      <c r="A406" s="36" t="s">
        <v>50</v>
      </c>
      <c r="B406" s="36"/>
      <c r="C406" s="27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</row>
    <row r="407" spans="1:14" x14ac:dyDescent="0.25">
      <c r="A407" s="37" t="s">
        <v>51</v>
      </c>
      <c r="B407" s="375"/>
      <c r="C407" s="375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</row>
    <row r="408" spans="1:14" x14ac:dyDescent="0.25">
      <c r="A408" s="37" t="s">
        <v>52</v>
      </c>
      <c r="B408" s="376"/>
      <c r="C408" s="376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</row>
    <row r="409" spans="1:14" x14ac:dyDescent="0.25">
      <c r="A409" s="35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</row>
    <row r="410" spans="1:14" x14ac:dyDescent="0.25">
      <c r="A410" s="35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</row>
    <row r="411" spans="1:14" x14ac:dyDescent="0.25">
      <c r="A411" s="35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</row>
    <row r="412" spans="1:14" x14ac:dyDescent="0.25">
      <c r="A412" s="35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</row>
    <row r="413" spans="1:14" x14ac:dyDescent="0.25">
      <c r="A413" s="35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</row>
    <row r="414" spans="1:14" x14ac:dyDescent="0.25">
      <c r="A414" s="35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</row>
    <row r="415" spans="1:14" x14ac:dyDescent="0.25">
      <c r="A415" s="35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</row>
    <row r="416" spans="1:14" x14ac:dyDescent="0.25">
      <c r="A416" s="35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</row>
    <row r="417" spans="1:15" ht="18" x14ac:dyDescent="0.25">
      <c r="A417" s="377" t="s">
        <v>69</v>
      </c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</row>
    <row r="418" spans="1:15" ht="18" thickBot="1" x14ac:dyDescent="0.35">
      <c r="A418" s="378">
        <f>A421</f>
        <v>0</v>
      </c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15">
        <f>O392+1</f>
        <v>17</v>
      </c>
    </row>
    <row r="419" spans="1:15" ht="13.8" x14ac:dyDescent="0.3">
      <c r="A419" s="16"/>
      <c r="B419" s="302" t="s">
        <v>18</v>
      </c>
      <c r="C419" s="303"/>
      <c r="D419" s="304"/>
      <c r="E419" s="302" t="s">
        <v>19</v>
      </c>
      <c r="F419" s="303"/>
      <c r="G419" s="303"/>
      <c r="H419" s="303"/>
      <c r="I419" s="303"/>
      <c r="J419" s="303"/>
      <c r="K419" s="303"/>
      <c r="L419" s="302" t="s">
        <v>34</v>
      </c>
      <c r="M419" s="303"/>
      <c r="N419" s="303"/>
    </row>
    <row r="420" spans="1:15" ht="94.8" thickBot="1" x14ac:dyDescent="0.3">
      <c r="A420" s="17"/>
      <c r="B420" s="18" t="s">
        <v>39</v>
      </c>
      <c r="C420" s="19" t="s">
        <v>3</v>
      </c>
      <c r="D420" s="20" t="s">
        <v>13</v>
      </c>
      <c r="E420" s="18" t="s">
        <v>4</v>
      </c>
      <c r="F420" s="19" t="s">
        <v>5</v>
      </c>
      <c r="G420" s="19" t="s">
        <v>36</v>
      </c>
      <c r="H420" s="19" t="s">
        <v>40</v>
      </c>
      <c r="I420" s="19" t="s">
        <v>21</v>
      </c>
      <c r="J420" s="19" t="s">
        <v>8</v>
      </c>
      <c r="K420" s="19" t="s">
        <v>17</v>
      </c>
      <c r="L420" s="18" t="s">
        <v>14</v>
      </c>
      <c r="M420" s="19" t="s">
        <v>15</v>
      </c>
      <c r="N420" s="19" t="s">
        <v>16</v>
      </c>
    </row>
    <row r="421" spans="1:15" x14ac:dyDescent="0.25">
      <c r="A421" s="21">
        <f>'инд. оценки 2 кл.'!A22</f>
        <v>0</v>
      </c>
      <c r="B421" s="22" t="str">
        <f>'инд. оценки 2 кл.'!D22</f>
        <v xml:space="preserve"> </v>
      </c>
      <c r="C421" s="23" t="str">
        <f>'инд. оценки 2 кл.'!G22</f>
        <v xml:space="preserve"> </v>
      </c>
      <c r="D421" s="24" t="str">
        <f>'инд. оценки 2 кл.'!J22</f>
        <v xml:space="preserve"> </v>
      </c>
      <c r="E421" s="22" t="str">
        <f>'инд. оценки 2 кл.'!M22</f>
        <v xml:space="preserve"> </v>
      </c>
      <c r="F421" s="23" t="str">
        <f>'инд. оценки 2 кл.'!P22</f>
        <v xml:space="preserve"> </v>
      </c>
      <c r="G421" s="23" t="str">
        <f>'инд. оценки 2 кл.'!S22</f>
        <v xml:space="preserve"> </v>
      </c>
      <c r="H421" s="23" t="str">
        <f>'инд. оценки 2 кл.'!V22</f>
        <v xml:space="preserve"> </v>
      </c>
      <c r="I421" s="23" t="str">
        <f>'инд. оценки 2 кл.'!Y22</f>
        <v xml:space="preserve"> </v>
      </c>
      <c r="J421" s="23" t="str">
        <f>'инд. оценки 2 кл.'!AB22</f>
        <v xml:space="preserve"> </v>
      </c>
      <c r="K421" s="23" t="str">
        <f>'инд. оценки 2 кл.'!AE22</f>
        <v xml:space="preserve"> </v>
      </c>
      <c r="L421" s="22" t="str">
        <f>'инд. оценки 2 кл.'!AH22</f>
        <v xml:space="preserve"> </v>
      </c>
      <c r="M421" s="23" t="str">
        <f>'инд. оценки 2 кл.'!AK22</f>
        <v xml:space="preserve"> </v>
      </c>
      <c r="N421" s="23" t="str">
        <f>'инд. оценки 2 кл.'!AN22</f>
        <v xml:space="preserve"> </v>
      </c>
    </row>
    <row r="422" spans="1:15" x14ac:dyDescent="0.25">
      <c r="A422" s="25" t="s">
        <v>47</v>
      </c>
      <c r="B422" s="296" t="str">
        <f>IF('инд. оценка уровня 2кл.'!O20=1,'инд. оценка уровня 2кл.'!$B$41,'инд. оценка уровня 2кл.'!$B$40)</f>
        <v>НИЖЕ БАЗОВОГО</v>
      </c>
      <c r="C422" s="297"/>
      <c r="D422" s="298"/>
      <c r="E422" s="296" t="str">
        <f>IF('инд. оценка уровня 2кл.'!P20=1,'инд. оценка уровня 2кл.'!$B$41,'инд. оценка уровня 2кл.'!$B$40)</f>
        <v>НИЖЕ БАЗОВОГО</v>
      </c>
      <c r="F422" s="297"/>
      <c r="G422" s="297"/>
      <c r="H422" s="297"/>
      <c r="I422" s="297"/>
      <c r="J422" s="297"/>
      <c r="K422" s="297"/>
      <c r="L422" s="296" t="str">
        <f>IF('инд. оценка уровня 2кл.'!Q20=1,'инд. оценка уровня 2кл.'!$B$41,'инд. оценка уровня 2кл.'!$B$40)</f>
        <v>НИЖЕ БАЗОВОГО</v>
      </c>
      <c r="M422" s="297"/>
      <c r="N422" s="297"/>
    </row>
    <row r="423" spans="1:15" ht="13.8" thickBot="1" x14ac:dyDescent="0.3">
      <c r="A423" s="29" t="s">
        <v>49</v>
      </c>
      <c r="B423" s="372" t="str">
        <f>IF('инд. прогресс 2 кл.'!J19=1,'инд. прогресс 2 кл.'!$B$40,'инд. прогресс 2 кл.'!$B$39)</f>
        <v>НЕТ ПРОГРЕССА</v>
      </c>
      <c r="C423" s="373"/>
      <c r="D423" s="374"/>
      <c r="E423" s="372" t="str">
        <f>IF('инд. прогресс 2 кл.'!K19=1,'инд. прогресс 2 кл.'!$B$40,'инд. прогресс 2 кл.'!$B$39)</f>
        <v>НЕТ ПРОГРЕССА</v>
      </c>
      <c r="F423" s="373"/>
      <c r="G423" s="373"/>
      <c r="H423" s="373"/>
      <c r="I423" s="373"/>
      <c r="J423" s="373"/>
      <c r="K423" s="373"/>
      <c r="L423" s="372"/>
      <c r="M423" s="373"/>
      <c r="N423" s="373"/>
    </row>
    <row r="424" spans="1:15" ht="13.8" thickBot="1" x14ac:dyDescent="0.3">
      <c r="A424" s="3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</row>
    <row r="425" spans="1:15" x14ac:dyDescent="0.25">
      <c r="A425" s="287" t="s">
        <v>42</v>
      </c>
      <c r="B425" s="288"/>
      <c r="C425" s="288"/>
      <c r="D425" s="289"/>
      <c r="E425" s="31"/>
      <c r="F425" s="31"/>
      <c r="G425" s="31"/>
      <c r="H425" s="31"/>
      <c r="I425" s="31"/>
      <c r="J425" s="31"/>
      <c r="K425" s="31"/>
      <c r="L425" s="31"/>
      <c r="M425" s="31"/>
      <c r="N425" s="31"/>
    </row>
    <row r="426" spans="1:15" ht="13.8" thickBot="1" x14ac:dyDescent="0.3">
      <c r="A426" s="290"/>
      <c r="B426" s="291"/>
      <c r="C426" s="291"/>
      <c r="D426" s="292"/>
      <c r="E426" s="31"/>
      <c r="F426" s="31"/>
      <c r="G426" s="31"/>
      <c r="H426" s="31"/>
      <c r="I426" s="31"/>
      <c r="J426" s="31"/>
      <c r="K426" s="31"/>
      <c r="L426" s="31"/>
      <c r="M426" s="31"/>
      <c r="N426" s="31"/>
    </row>
    <row r="427" spans="1:15" x14ac:dyDescent="0.25">
      <c r="A427" s="32" t="s">
        <v>57</v>
      </c>
      <c r="B427" s="293">
        <f>SUM(B421:N421)</f>
        <v>0</v>
      </c>
      <c r="C427" s="294"/>
      <c r="D427" s="295"/>
      <c r="E427" s="31"/>
      <c r="F427" s="31"/>
      <c r="G427" s="31"/>
      <c r="H427" s="31"/>
      <c r="I427" s="31"/>
      <c r="J427" s="31"/>
      <c r="K427" s="31"/>
      <c r="L427" s="31"/>
      <c r="M427" s="31"/>
      <c r="N427" s="31"/>
    </row>
    <row r="428" spans="1:15" x14ac:dyDescent="0.25">
      <c r="A428" s="33" t="s">
        <v>30</v>
      </c>
      <c r="B428" s="296" t="str">
        <f>IF('инд. оценка уровня 2кл.'!R20=1,'инд. оценка уровня 2кл.'!$B$41,'инд. оценка уровня 2кл.'!$B$40)</f>
        <v>НИЖЕ БАЗОВОГО</v>
      </c>
      <c r="C428" s="297"/>
      <c r="D428" s="298"/>
      <c r="E428" s="31"/>
      <c r="F428" s="31"/>
      <c r="G428" s="31"/>
      <c r="H428" s="31"/>
      <c r="I428" s="31"/>
      <c r="J428" s="31"/>
      <c r="K428" s="31"/>
      <c r="L428" s="31"/>
      <c r="M428" s="31"/>
      <c r="N428" s="31"/>
    </row>
    <row r="429" spans="1:15" ht="13.8" thickBot="1" x14ac:dyDescent="0.3">
      <c r="A429" s="34" t="s">
        <v>41</v>
      </c>
      <c r="B429" s="372" t="str">
        <f>IF('инд. прогресс 2 кл.'!L19=1,'инд. прогресс 2 кл.'!$B$40,'инд. прогресс 2 кл.'!$B$39)</f>
        <v>НЕТ ПРОГРЕССА</v>
      </c>
      <c r="C429" s="373"/>
      <c r="D429" s="374"/>
      <c r="E429" s="31"/>
      <c r="F429" s="31"/>
      <c r="G429" s="31"/>
      <c r="H429" s="31"/>
      <c r="I429" s="31"/>
      <c r="J429" s="31"/>
      <c r="K429" s="31"/>
      <c r="L429" s="31"/>
      <c r="M429" s="31"/>
      <c r="N429" s="31"/>
    </row>
    <row r="430" spans="1:15" x14ac:dyDescent="0.25">
      <c r="A430" s="35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</row>
    <row r="431" spans="1:15" x14ac:dyDescent="0.25">
      <c r="A431" s="35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</row>
    <row r="432" spans="1:15" x14ac:dyDescent="0.25">
      <c r="A432" s="36" t="s">
        <v>50</v>
      </c>
      <c r="B432" s="36"/>
      <c r="C432" s="27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</row>
    <row r="433" spans="1:15" x14ac:dyDescent="0.25">
      <c r="A433" s="37" t="s">
        <v>51</v>
      </c>
      <c r="B433" s="375"/>
      <c r="C433" s="375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</row>
    <row r="434" spans="1:15" x14ac:dyDescent="0.25">
      <c r="A434" s="37" t="s">
        <v>52</v>
      </c>
      <c r="B434" s="376"/>
      <c r="C434" s="376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</row>
    <row r="435" spans="1:15" x14ac:dyDescent="0.25">
      <c r="A435" s="35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</row>
    <row r="436" spans="1:15" x14ac:dyDescent="0.25">
      <c r="A436" s="35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</row>
    <row r="437" spans="1:15" x14ac:dyDescent="0.25">
      <c r="A437" s="35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</row>
    <row r="438" spans="1:15" x14ac:dyDescent="0.25">
      <c r="A438" s="35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</row>
    <row r="439" spans="1:15" x14ac:dyDescent="0.25">
      <c r="A439" s="35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</row>
    <row r="440" spans="1:15" x14ac:dyDescent="0.25">
      <c r="A440" s="35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</row>
    <row r="441" spans="1:15" x14ac:dyDescent="0.25">
      <c r="A441" s="35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</row>
    <row r="442" spans="1:15" x14ac:dyDescent="0.25">
      <c r="A442" s="35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</row>
    <row r="443" spans="1:15" ht="18" x14ac:dyDescent="0.25">
      <c r="A443" s="377" t="s">
        <v>69</v>
      </c>
      <c r="B443" s="377"/>
      <c r="C443" s="377"/>
      <c r="D443" s="377"/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7"/>
    </row>
    <row r="444" spans="1:15" ht="18" thickBot="1" x14ac:dyDescent="0.35">
      <c r="A444" s="378">
        <f>A447</f>
        <v>0</v>
      </c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15">
        <f>O418+1</f>
        <v>18</v>
      </c>
    </row>
    <row r="445" spans="1:15" ht="13.8" x14ac:dyDescent="0.3">
      <c r="A445" s="16"/>
      <c r="B445" s="302" t="s">
        <v>18</v>
      </c>
      <c r="C445" s="303"/>
      <c r="D445" s="304"/>
      <c r="E445" s="302" t="s">
        <v>19</v>
      </c>
      <c r="F445" s="303"/>
      <c r="G445" s="303"/>
      <c r="H445" s="303"/>
      <c r="I445" s="303"/>
      <c r="J445" s="303"/>
      <c r="K445" s="303"/>
      <c r="L445" s="302" t="s">
        <v>34</v>
      </c>
      <c r="M445" s="303"/>
      <c r="N445" s="303"/>
    </row>
    <row r="446" spans="1:15" ht="94.8" thickBot="1" x14ac:dyDescent="0.3">
      <c r="A446" s="17"/>
      <c r="B446" s="18" t="s">
        <v>39</v>
      </c>
      <c r="C446" s="19" t="s">
        <v>3</v>
      </c>
      <c r="D446" s="20" t="s">
        <v>13</v>
      </c>
      <c r="E446" s="18" t="s">
        <v>4</v>
      </c>
      <c r="F446" s="19" t="s">
        <v>5</v>
      </c>
      <c r="G446" s="19" t="s">
        <v>36</v>
      </c>
      <c r="H446" s="19" t="s">
        <v>40</v>
      </c>
      <c r="I446" s="19" t="s">
        <v>21</v>
      </c>
      <c r="J446" s="19" t="s">
        <v>8</v>
      </c>
      <c r="K446" s="19" t="s">
        <v>17</v>
      </c>
      <c r="L446" s="18" t="s">
        <v>14</v>
      </c>
      <c r="M446" s="19" t="s">
        <v>15</v>
      </c>
      <c r="N446" s="19" t="s">
        <v>16</v>
      </c>
    </row>
    <row r="447" spans="1:15" x14ac:dyDescent="0.25">
      <c r="A447" s="21">
        <f>'инд. оценки 2 кл.'!A23</f>
        <v>0</v>
      </c>
      <c r="B447" s="22" t="str">
        <f>'инд. оценки 2 кл.'!D23</f>
        <v xml:space="preserve"> </v>
      </c>
      <c r="C447" s="23" t="str">
        <f>'инд. оценки 2 кл.'!G23</f>
        <v xml:space="preserve"> </v>
      </c>
      <c r="D447" s="24" t="str">
        <f>'инд. оценки 2 кл.'!J23</f>
        <v xml:space="preserve"> </v>
      </c>
      <c r="E447" s="22" t="str">
        <f>'инд. оценки 2 кл.'!M23</f>
        <v xml:space="preserve"> </v>
      </c>
      <c r="F447" s="23" t="str">
        <f>'инд. оценки 2 кл.'!P23</f>
        <v xml:space="preserve"> </v>
      </c>
      <c r="G447" s="23" t="str">
        <f>'инд. оценки 2 кл.'!S23</f>
        <v xml:space="preserve"> </v>
      </c>
      <c r="H447" s="23" t="str">
        <f>'инд. оценки 2 кл.'!V23</f>
        <v xml:space="preserve"> </v>
      </c>
      <c r="I447" s="23" t="str">
        <f>'инд. оценки 2 кл.'!Y23</f>
        <v xml:space="preserve"> </v>
      </c>
      <c r="J447" s="23" t="str">
        <f>'инд. оценки 2 кл.'!AB23</f>
        <v xml:space="preserve"> </v>
      </c>
      <c r="K447" s="23" t="str">
        <f>'инд. оценки 2 кл.'!AE23</f>
        <v xml:space="preserve"> </v>
      </c>
      <c r="L447" s="22" t="str">
        <f>'инд. оценки 2 кл.'!AH23</f>
        <v xml:space="preserve"> </v>
      </c>
      <c r="M447" s="23" t="str">
        <f>'инд. оценки 2 кл.'!AK23</f>
        <v xml:space="preserve"> </v>
      </c>
      <c r="N447" s="23" t="str">
        <f>'инд. оценки 2 кл.'!AN23</f>
        <v xml:space="preserve"> </v>
      </c>
    </row>
    <row r="448" spans="1:15" x14ac:dyDescent="0.25">
      <c r="A448" s="25" t="s">
        <v>47</v>
      </c>
      <c r="B448" s="296" t="str">
        <f>IF('инд. оценка уровня 2кл.'!O21=1,'инд. оценка уровня 2кл.'!$B$41,'инд. оценка уровня 2кл.'!$B$40)</f>
        <v>НИЖЕ БАЗОВОГО</v>
      </c>
      <c r="C448" s="297"/>
      <c r="D448" s="298"/>
      <c r="E448" s="296" t="str">
        <f>IF('инд. оценка уровня 2кл.'!P21=1,'инд. оценка уровня 2кл.'!$B$41,'инд. оценка уровня 2кл.'!$B$40)</f>
        <v>НИЖЕ БАЗОВОГО</v>
      </c>
      <c r="F448" s="297"/>
      <c r="G448" s="297"/>
      <c r="H448" s="297"/>
      <c r="I448" s="297"/>
      <c r="J448" s="297"/>
      <c r="K448" s="297"/>
      <c r="L448" s="296" t="str">
        <f>IF('инд. оценка уровня 2кл.'!Q21=1,'инд. оценка уровня 2кл.'!$B$41,'инд. оценка уровня 2кл.'!$B$40)</f>
        <v>НИЖЕ БАЗОВОГО</v>
      </c>
      <c r="M448" s="297"/>
      <c r="N448" s="297"/>
    </row>
    <row r="449" spans="1:14" ht="13.8" thickBot="1" x14ac:dyDescent="0.3">
      <c r="A449" s="29" t="s">
        <v>49</v>
      </c>
      <c r="B449" s="372" t="str">
        <f>IF('инд. прогресс 2 кл.'!J20=1,'инд. прогресс 2 кл.'!$B$40,'инд. прогресс 2 кл.'!$B$39)</f>
        <v>НЕТ ПРОГРЕССА</v>
      </c>
      <c r="C449" s="373"/>
      <c r="D449" s="374"/>
      <c r="E449" s="372" t="str">
        <f>IF('инд. прогресс 2 кл.'!K20=1,'инд. прогресс 2 кл.'!$B$40,'инд. прогресс 2 кл.'!$B$39)</f>
        <v>НЕТ ПРОГРЕССА</v>
      </c>
      <c r="F449" s="373"/>
      <c r="G449" s="373"/>
      <c r="H449" s="373"/>
      <c r="I449" s="373"/>
      <c r="J449" s="373"/>
      <c r="K449" s="373"/>
      <c r="L449" s="372"/>
      <c r="M449" s="373"/>
      <c r="N449" s="373"/>
    </row>
    <row r="450" spans="1:14" ht="13.8" thickBot="1" x14ac:dyDescent="0.3">
      <c r="A450" s="3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</row>
    <row r="451" spans="1:14" x14ac:dyDescent="0.25">
      <c r="A451" s="287" t="s">
        <v>42</v>
      </c>
      <c r="B451" s="288"/>
      <c r="C451" s="288"/>
      <c r="D451" s="289"/>
      <c r="E451" s="31"/>
      <c r="F451" s="31"/>
      <c r="G451" s="31"/>
      <c r="H451" s="31"/>
      <c r="I451" s="31"/>
      <c r="J451" s="31"/>
      <c r="K451" s="31"/>
      <c r="L451" s="31"/>
      <c r="M451" s="31"/>
      <c r="N451" s="31"/>
    </row>
    <row r="452" spans="1:14" ht="13.8" thickBot="1" x14ac:dyDescent="0.3">
      <c r="A452" s="290"/>
      <c r="B452" s="291"/>
      <c r="C452" s="291"/>
      <c r="D452" s="292"/>
      <c r="E452" s="31"/>
      <c r="F452" s="31"/>
      <c r="G452" s="31"/>
      <c r="H452" s="31"/>
      <c r="I452" s="31"/>
      <c r="J452" s="31"/>
      <c r="K452" s="31"/>
      <c r="L452" s="31"/>
      <c r="M452" s="31"/>
      <c r="N452" s="31"/>
    </row>
    <row r="453" spans="1:14" x14ac:dyDescent="0.25">
      <c r="A453" s="32" t="s">
        <v>57</v>
      </c>
      <c r="B453" s="293">
        <f>SUM(B447:N447)</f>
        <v>0</v>
      </c>
      <c r="C453" s="294"/>
      <c r="D453" s="295"/>
      <c r="E453" s="31"/>
      <c r="F453" s="31"/>
      <c r="G453" s="31"/>
      <c r="H453" s="31"/>
      <c r="I453" s="31"/>
      <c r="J453" s="31"/>
      <c r="K453" s="31"/>
      <c r="L453" s="31"/>
      <c r="M453" s="31"/>
      <c r="N453" s="31"/>
    </row>
    <row r="454" spans="1:14" x14ac:dyDescent="0.25">
      <c r="A454" s="33" t="s">
        <v>30</v>
      </c>
      <c r="B454" s="296" t="str">
        <f>IF('инд. оценка уровня 2кл.'!R21=1,'инд. оценка уровня 2кл.'!$B$41,'инд. оценка уровня 2кл.'!$B$40)</f>
        <v>НИЖЕ БАЗОВОГО</v>
      </c>
      <c r="C454" s="297"/>
      <c r="D454" s="298"/>
      <c r="E454" s="31"/>
      <c r="F454" s="31"/>
      <c r="G454" s="31"/>
      <c r="H454" s="31"/>
      <c r="I454" s="31"/>
      <c r="J454" s="31"/>
      <c r="K454" s="31"/>
      <c r="L454" s="31"/>
      <c r="M454" s="31"/>
      <c r="N454" s="31"/>
    </row>
    <row r="455" spans="1:14" ht="13.8" thickBot="1" x14ac:dyDescent="0.3">
      <c r="A455" s="34" t="s">
        <v>41</v>
      </c>
      <c r="B455" s="372" t="str">
        <f>IF('инд. прогресс 2 кл.'!L20=1,'инд. прогресс 2 кл.'!$B$40,'инд. прогресс 2 кл.'!$B$39)</f>
        <v>НЕТ ПРОГРЕССА</v>
      </c>
      <c r="C455" s="373"/>
      <c r="D455" s="374"/>
      <c r="E455" s="31"/>
      <c r="F455" s="31"/>
      <c r="G455" s="31"/>
      <c r="H455" s="31"/>
      <c r="I455" s="31"/>
      <c r="J455" s="31"/>
      <c r="K455" s="31"/>
      <c r="L455" s="31"/>
      <c r="M455" s="31"/>
      <c r="N455" s="31"/>
    </row>
    <row r="456" spans="1:14" x14ac:dyDescent="0.25">
      <c r="A456" s="3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</row>
    <row r="457" spans="1:14" x14ac:dyDescent="0.25">
      <c r="A457" s="35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</row>
    <row r="458" spans="1:14" x14ac:dyDescent="0.25">
      <c r="A458" s="36" t="s">
        <v>50</v>
      </c>
      <c r="B458" s="36"/>
      <c r="C458" s="27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</row>
    <row r="459" spans="1:14" x14ac:dyDescent="0.25">
      <c r="A459" s="37" t="s">
        <v>51</v>
      </c>
      <c r="B459" s="375"/>
      <c r="C459" s="375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</row>
    <row r="460" spans="1:14" x14ac:dyDescent="0.25">
      <c r="A460" s="37" t="s">
        <v>52</v>
      </c>
      <c r="B460" s="376"/>
      <c r="C460" s="376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</row>
    <row r="461" spans="1:14" x14ac:dyDescent="0.25">
      <c r="A461" s="35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</row>
    <row r="462" spans="1:14" x14ac:dyDescent="0.25">
      <c r="A462" s="35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</row>
    <row r="463" spans="1:14" x14ac:dyDescent="0.25">
      <c r="A463" s="35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</row>
    <row r="464" spans="1:14" x14ac:dyDescent="0.25">
      <c r="A464" s="35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</row>
    <row r="465" spans="1:15" x14ac:dyDescent="0.25">
      <c r="A465" s="35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</row>
    <row r="466" spans="1:15" x14ac:dyDescent="0.25">
      <c r="A466" s="35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</row>
    <row r="467" spans="1:15" x14ac:dyDescent="0.25">
      <c r="A467" s="35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</row>
    <row r="468" spans="1:15" x14ac:dyDescent="0.25">
      <c r="A468" s="35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</row>
    <row r="469" spans="1:15" ht="18" x14ac:dyDescent="0.25">
      <c r="A469" s="377" t="s">
        <v>69</v>
      </c>
      <c r="B469" s="377"/>
      <c r="C469" s="377"/>
      <c r="D469" s="377"/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7"/>
    </row>
    <row r="470" spans="1:15" ht="18" thickBot="1" x14ac:dyDescent="0.35">
      <c r="A470" s="378">
        <f>A473</f>
        <v>0</v>
      </c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15">
        <f>O444+1</f>
        <v>19</v>
      </c>
    </row>
    <row r="471" spans="1:15" ht="13.8" x14ac:dyDescent="0.3">
      <c r="A471" s="16"/>
      <c r="B471" s="302" t="s">
        <v>18</v>
      </c>
      <c r="C471" s="303"/>
      <c r="D471" s="304"/>
      <c r="E471" s="302" t="s">
        <v>19</v>
      </c>
      <c r="F471" s="303"/>
      <c r="G471" s="303"/>
      <c r="H471" s="303"/>
      <c r="I471" s="303"/>
      <c r="J471" s="303"/>
      <c r="K471" s="303"/>
      <c r="L471" s="302" t="s">
        <v>34</v>
      </c>
      <c r="M471" s="303"/>
      <c r="N471" s="303"/>
    </row>
    <row r="472" spans="1:15" ht="94.8" thickBot="1" x14ac:dyDescent="0.3">
      <c r="A472" s="17"/>
      <c r="B472" s="18" t="s">
        <v>39</v>
      </c>
      <c r="C472" s="19" t="s">
        <v>3</v>
      </c>
      <c r="D472" s="20" t="s">
        <v>13</v>
      </c>
      <c r="E472" s="18" t="s">
        <v>4</v>
      </c>
      <c r="F472" s="19" t="s">
        <v>5</v>
      </c>
      <c r="G472" s="19" t="s">
        <v>36</v>
      </c>
      <c r="H472" s="19" t="s">
        <v>40</v>
      </c>
      <c r="I472" s="19" t="s">
        <v>21</v>
      </c>
      <c r="J472" s="19" t="s">
        <v>8</v>
      </c>
      <c r="K472" s="19" t="s">
        <v>17</v>
      </c>
      <c r="L472" s="18" t="s">
        <v>14</v>
      </c>
      <c r="M472" s="19" t="s">
        <v>15</v>
      </c>
      <c r="N472" s="19" t="s">
        <v>16</v>
      </c>
    </row>
    <row r="473" spans="1:15" x14ac:dyDescent="0.25">
      <c r="A473" s="21">
        <f>'инд. оценки 2 кл.'!A24</f>
        <v>0</v>
      </c>
      <c r="B473" s="22" t="str">
        <f>'инд. оценки 2 кл.'!D24</f>
        <v xml:space="preserve"> </v>
      </c>
      <c r="C473" s="23" t="str">
        <f>'инд. оценки 2 кл.'!G24</f>
        <v xml:space="preserve"> </v>
      </c>
      <c r="D473" s="24" t="str">
        <f>'инд. оценки 2 кл.'!J24</f>
        <v xml:space="preserve"> </v>
      </c>
      <c r="E473" s="22" t="str">
        <f>'инд. оценки 2 кл.'!M24</f>
        <v xml:space="preserve"> </v>
      </c>
      <c r="F473" s="23" t="str">
        <f>'инд. оценки 2 кл.'!P24</f>
        <v xml:space="preserve"> </v>
      </c>
      <c r="G473" s="23" t="str">
        <f>'инд. оценки 2 кл.'!S24</f>
        <v xml:space="preserve"> </v>
      </c>
      <c r="H473" s="23" t="str">
        <f>'инд. оценки 2 кл.'!V24</f>
        <v xml:space="preserve"> </v>
      </c>
      <c r="I473" s="23" t="str">
        <f>'инд. оценки 2 кл.'!Y24</f>
        <v xml:space="preserve"> </v>
      </c>
      <c r="J473" s="23" t="str">
        <f>'инд. оценки 2 кл.'!AB24</f>
        <v xml:space="preserve"> </v>
      </c>
      <c r="K473" s="23" t="str">
        <f>'инд. оценки 2 кл.'!AE24</f>
        <v xml:space="preserve"> </v>
      </c>
      <c r="L473" s="22" t="str">
        <f>'инд. оценки 2 кл.'!AH24</f>
        <v xml:space="preserve"> </v>
      </c>
      <c r="M473" s="23" t="str">
        <f>'инд. оценки 2 кл.'!AK24</f>
        <v xml:space="preserve"> </v>
      </c>
      <c r="N473" s="23" t="str">
        <f>'инд. оценки 2 кл.'!AN24</f>
        <v xml:space="preserve"> </v>
      </c>
    </row>
    <row r="474" spans="1:15" x14ac:dyDescent="0.25">
      <c r="A474" s="25" t="s">
        <v>47</v>
      </c>
      <c r="B474" s="296" t="str">
        <f>IF('инд. оценка уровня 2кл.'!O22=1,'инд. оценка уровня 2кл.'!$B$41,'инд. оценка уровня 2кл.'!$B$40)</f>
        <v>НИЖЕ БАЗОВОГО</v>
      </c>
      <c r="C474" s="297"/>
      <c r="D474" s="298"/>
      <c r="E474" s="296" t="str">
        <f>IF('инд. оценка уровня 2кл.'!P22=1,'инд. оценка уровня 2кл.'!$B$41,'инд. оценка уровня 2кл.'!$B$40)</f>
        <v>НИЖЕ БАЗОВОГО</v>
      </c>
      <c r="F474" s="297"/>
      <c r="G474" s="297"/>
      <c r="H474" s="297"/>
      <c r="I474" s="297"/>
      <c r="J474" s="297"/>
      <c r="K474" s="297"/>
      <c r="L474" s="296" t="str">
        <f>IF('инд. оценка уровня 2кл.'!Q22=1,'инд. оценка уровня 2кл.'!$B$41,'инд. оценка уровня 2кл.'!$B$40)</f>
        <v>НИЖЕ БАЗОВОГО</v>
      </c>
      <c r="M474" s="297"/>
      <c r="N474" s="297"/>
    </row>
    <row r="475" spans="1:15" ht="13.8" thickBot="1" x14ac:dyDescent="0.3">
      <c r="A475" s="29" t="s">
        <v>49</v>
      </c>
      <c r="B475" s="372" t="str">
        <f>IF('инд. прогресс 2 кл.'!J21=1,'инд. прогресс 2 кл.'!$B$40,'инд. прогресс 2 кл.'!$B$39)</f>
        <v>НЕТ ПРОГРЕССА</v>
      </c>
      <c r="C475" s="373"/>
      <c r="D475" s="374"/>
      <c r="E475" s="372" t="str">
        <f>IF('инд. прогресс 2 кл.'!K21=1,'инд. прогресс 2 кл.'!$B$40,'инд. прогресс 2 кл.'!$B$39)</f>
        <v>НЕТ ПРОГРЕССА</v>
      </c>
      <c r="F475" s="373"/>
      <c r="G475" s="373"/>
      <c r="H475" s="373"/>
      <c r="I475" s="373"/>
      <c r="J475" s="373"/>
      <c r="K475" s="373"/>
      <c r="L475" s="372"/>
      <c r="M475" s="373"/>
      <c r="N475" s="373"/>
    </row>
    <row r="476" spans="1:15" ht="13.8" thickBot="1" x14ac:dyDescent="0.3">
      <c r="A476" s="3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</row>
    <row r="477" spans="1:15" x14ac:dyDescent="0.25">
      <c r="A477" s="287" t="s">
        <v>42</v>
      </c>
      <c r="B477" s="288"/>
      <c r="C477" s="288"/>
      <c r="D477" s="289"/>
      <c r="E477" s="31"/>
      <c r="F477" s="31"/>
      <c r="G477" s="31"/>
      <c r="H477" s="31"/>
      <c r="I477" s="31"/>
      <c r="J477" s="31"/>
      <c r="K477" s="31"/>
      <c r="L477" s="31"/>
      <c r="M477" s="31"/>
      <c r="N477" s="31"/>
    </row>
    <row r="478" spans="1:15" ht="13.8" thickBot="1" x14ac:dyDescent="0.3">
      <c r="A478" s="290"/>
      <c r="B478" s="291"/>
      <c r="C478" s="291"/>
      <c r="D478" s="292"/>
      <c r="E478" s="31"/>
      <c r="F478" s="31"/>
      <c r="G478" s="31"/>
      <c r="H478" s="31"/>
      <c r="I478" s="31"/>
      <c r="J478" s="31"/>
      <c r="K478" s="31"/>
      <c r="L478" s="31"/>
      <c r="M478" s="31"/>
      <c r="N478" s="31"/>
    </row>
    <row r="479" spans="1:15" x14ac:dyDescent="0.25">
      <c r="A479" s="32" t="s">
        <v>57</v>
      </c>
      <c r="B479" s="293">
        <f>SUM(B473:N473)</f>
        <v>0</v>
      </c>
      <c r="C479" s="294"/>
      <c r="D479" s="295"/>
      <c r="E479" s="31"/>
      <c r="F479" s="31"/>
      <c r="G479" s="31"/>
      <c r="H479" s="31"/>
      <c r="I479" s="31"/>
      <c r="J479" s="31"/>
      <c r="K479" s="31"/>
      <c r="L479" s="31"/>
      <c r="M479" s="31"/>
      <c r="N479" s="31"/>
    </row>
    <row r="480" spans="1:15" x14ac:dyDescent="0.25">
      <c r="A480" s="33" t="s">
        <v>30</v>
      </c>
      <c r="B480" s="296" t="str">
        <f>IF('инд. оценка уровня 2кл.'!R22=1,'инд. оценка уровня 2кл.'!$B$41,'инд. оценка уровня 2кл.'!$B$40)</f>
        <v>НИЖЕ БАЗОВОГО</v>
      </c>
      <c r="C480" s="297"/>
      <c r="D480" s="298"/>
      <c r="E480" s="31"/>
      <c r="F480" s="31"/>
      <c r="G480" s="31"/>
      <c r="H480" s="31"/>
      <c r="I480" s="31"/>
      <c r="J480" s="31"/>
      <c r="K480" s="31"/>
      <c r="L480" s="31"/>
      <c r="M480" s="31"/>
      <c r="N480" s="31"/>
    </row>
    <row r="481" spans="1:15" ht="13.8" thickBot="1" x14ac:dyDescent="0.3">
      <c r="A481" s="34" t="s">
        <v>41</v>
      </c>
      <c r="B481" s="372" t="str">
        <f>IF('инд. прогресс 2 кл.'!L21=1,'инд. прогресс 2 кл.'!$B$40,'инд. прогресс 2 кл.'!$B$39)</f>
        <v>НЕТ ПРОГРЕССА</v>
      </c>
      <c r="C481" s="373"/>
      <c r="D481" s="374"/>
      <c r="E481" s="31"/>
      <c r="F481" s="31"/>
      <c r="G481" s="31"/>
      <c r="H481" s="31"/>
      <c r="I481" s="31"/>
      <c r="J481" s="31"/>
      <c r="K481" s="31"/>
      <c r="L481" s="31"/>
      <c r="M481" s="31"/>
      <c r="N481" s="31"/>
    </row>
    <row r="482" spans="1:15" x14ac:dyDescent="0.25">
      <c r="A482" s="35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</row>
    <row r="483" spans="1:15" x14ac:dyDescent="0.25">
      <c r="A483" s="35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</row>
    <row r="484" spans="1:15" x14ac:dyDescent="0.25">
      <c r="A484" s="36" t="s">
        <v>50</v>
      </c>
      <c r="B484" s="36"/>
      <c r="C484" s="27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</row>
    <row r="485" spans="1:15" x14ac:dyDescent="0.25">
      <c r="A485" s="37" t="s">
        <v>51</v>
      </c>
      <c r="B485" s="375"/>
      <c r="C485" s="375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</row>
    <row r="486" spans="1:15" x14ac:dyDescent="0.25">
      <c r="A486" s="37" t="s">
        <v>52</v>
      </c>
      <c r="B486" s="376"/>
      <c r="C486" s="376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</row>
    <row r="487" spans="1:15" x14ac:dyDescent="0.25">
      <c r="A487" s="35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</row>
    <row r="488" spans="1:15" x14ac:dyDescent="0.25">
      <c r="A488" s="35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</row>
    <row r="489" spans="1:15" x14ac:dyDescent="0.25">
      <c r="A489" s="35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</row>
    <row r="490" spans="1:15" x14ac:dyDescent="0.25">
      <c r="A490" s="35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</row>
    <row r="491" spans="1:15" x14ac:dyDescent="0.25">
      <c r="A491" s="35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</row>
    <row r="492" spans="1:15" x14ac:dyDescent="0.25">
      <c r="A492" s="35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</row>
    <row r="493" spans="1:15" x14ac:dyDescent="0.25">
      <c r="A493" s="35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</row>
    <row r="494" spans="1:15" x14ac:dyDescent="0.25">
      <c r="A494" s="35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</row>
    <row r="495" spans="1:15" ht="18" x14ac:dyDescent="0.25">
      <c r="A495" s="377" t="s">
        <v>69</v>
      </c>
      <c r="B495" s="377"/>
      <c r="C495" s="377"/>
      <c r="D495" s="377"/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7"/>
    </row>
    <row r="496" spans="1:15" ht="18" thickBot="1" x14ac:dyDescent="0.35">
      <c r="A496" s="378">
        <f>A499</f>
        <v>0</v>
      </c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15">
        <f>O470+1</f>
        <v>20</v>
      </c>
    </row>
    <row r="497" spans="1:14" ht="13.8" x14ac:dyDescent="0.3">
      <c r="A497" s="16"/>
      <c r="B497" s="302" t="s">
        <v>18</v>
      </c>
      <c r="C497" s="303"/>
      <c r="D497" s="304"/>
      <c r="E497" s="302" t="s">
        <v>19</v>
      </c>
      <c r="F497" s="303"/>
      <c r="G497" s="303"/>
      <c r="H497" s="303"/>
      <c r="I497" s="303"/>
      <c r="J497" s="303"/>
      <c r="K497" s="303"/>
      <c r="L497" s="302" t="s">
        <v>34</v>
      </c>
      <c r="M497" s="303"/>
      <c r="N497" s="303"/>
    </row>
    <row r="498" spans="1:14" ht="94.8" thickBot="1" x14ac:dyDescent="0.3">
      <c r="A498" s="17"/>
      <c r="B498" s="18" t="s">
        <v>39</v>
      </c>
      <c r="C498" s="19" t="s">
        <v>3</v>
      </c>
      <c r="D498" s="20" t="s">
        <v>13</v>
      </c>
      <c r="E498" s="18" t="s">
        <v>4</v>
      </c>
      <c r="F498" s="19" t="s">
        <v>5</v>
      </c>
      <c r="G498" s="19" t="s">
        <v>36</v>
      </c>
      <c r="H498" s="19" t="s">
        <v>40</v>
      </c>
      <c r="I498" s="19" t="s">
        <v>21</v>
      </c>
      <c r="J498" s="19" t="s">
        <v>8</v>
      </c>
      <c r="K498" s="19" t="s">
        <v>17</v>
      </c>
      <c r="L498" s="18" t="s">
        <v>14</v>
      </c>
      <c r="M498" s="19" t="s">
        <v>15</v>
      </c>
      <c r="N498" s="19" t="s">
        <v>16</v>
      </c>
    </row>
    <row r="499" spans="1:14" x14ac:dyDescent="0.25">
      <c r="A499" s="21">
        <f>'инд. оценки 2 кл.'!A25</f>
        <v>0</v>
      </c>
      <c r="B499" s="22" t="str">
        <f>'инд. оценки 2 кл.'!D25</f>
        <v xml:space="preserve"> </v>
      </c>
      <c r="C499" s="23" t="str">
        <f>'инд. оценки 2 кл.'!G25</f>
        <v xml:space="preserve"> </v>
      </c>
      <c r="D499" s="24" t="str">
        <f>'инд. оценки 2 кл.'!J25</f>
        <v xml:space="preserve"> </v>
      </c>
      <c r="E499" s="22" t="str">
        <f>'инд. оценки 2 кл.'!M25</f>
        <v xml:space="preserve"> </v>
      </c>
      <c r="F499" s="23" t="str">
        <f>'инд. оценки 2 кл.'!P25</f>
        <v xml:space="preserve"> </v>
      </c>
      <c r="G499" s="23" t="str">
        <f>'инд. оценки 2 кл.'!S25</f>
        <v xml:space="preserve"> </v>
      </c>
      <c r="H499" s="23" t="str">
        <f>'инд. оценки 2 кл.'!V25</f>
        <v xml:space="preserve"> </v>
      </c>
      <c r="I499" s="23" t="str">
        <f>'инд. оценки 2 кл.'!Y25</f>
        <v xml:space="preserve"> </v>
      </c>
      <c r="J499" s="23" t="str">
        <f>'инд. оценки 2 кл.'!AB25</f>
        <v xml:space="preserve"> </v>
      </c>
      <c r="K499" s="23" t="str">
        <f>'инд. оценки 2 кл.'!AE25</f>
        <v xml:space="preserve"> </v>
      </c>
      <c r="L499" s="22" t="str">
        <f>'инд. оценки 2 кл.'!AH25</f>
        <v xml:space="preserve"> </v>
      </c>
      <c r="M499" s="23" t="str">
        <f>'инд. оценки 2 кл.'!AK25</f>
        <v xml:space="preserve"> </v>
      </c>
      <c r="N499" s="23" t="str">
        <f>'инд. оценки 2 кл.'!AN25</f>
        <v xml:space="preserve"> </v>
      </c>
    </row>
    <row r="500" spans="1:14" x14ac:dyDescent="0.25">
      <c r="A500" s="25" t="s">
        <v>47</v>
      </c>
      <c r="B500" s="296" t="str">
        <f>IF('инд. оценка уровня 2кл.'!O23=1,'инд. оценка уровня 2кл.'!$B$41,'инд. оценка уровня 2кл.'!$B$40)</f>
        <v>НИЖЕ БАЗОВОГО</v>
      </c>
      <c r="C500" s="297"/>
      <c r="D500" s="298"/>
      <c r="E500" s="296" t="str">
        <f>IF('инд. оценка уровня 2кл.'!P23=1,'инд. оценка уровня 2кл.'!$B$41,'инд. оценка уровня 2кл.'!$B$40)</f>
        <v>НИЖЕ БАЗОВОГО</v>
      </c>
      <c r="F500" s="297"/>
      <c r="G500" s="297"/>
      <c r="H500" s="297"/>
      <c r="I500" s="297"/>
      <c r="J500" s="297"/>
      <c r="K500" s="297"/>
      <c r="L500" s="296" t="str">
        <f>IF('инд. оценка уровня 2кл.'!Q23=1,'инд. оценка уровня 2кл.'!$B$41,'инд. оценка уровня 2кл.'!$B$40)</f>
        <v>НИЖЕ БАЗОВОГО</v>
      </c>
      <c r="M500" s="297"/>
      <c r="N500" s="297"/>
    </row>
    <row r="501" spans="1:14" ht="13.8" thickBot="1" x14ac:dyDescent="0.3">
      <c r="A501" s="29" t="s">
        <v>49</v>
      </c>
      <c r="B501" s="372" t="str">
        <f>IF('инд. прогресс 2 кл.'!J22=1,'инд. прогресс 2 кл.'!$B$40,'инд. прогресс 2 кл.'!$B$39)</f>
        <v>НЕТ ПРОГРЕССА</v>
      </c>
      <c r="C501" s="373"/>
      <c r="D501" s="374"/>
      <c r="E501" s="372" t="str">
        <f>IF('инд. прогресс 2 кл.'!K22=1,'инд. прогресс 2 кл.'!$B$40,'инд. прогресс 2 кл.'!$B$39)</f>
        <v>НЕТ ПРОГРЕССА</v>
      </c>
      <c r="F501" s="373"/>
      <c r="G501" s="373"/>
      <c r="H501" s="373"/>
      <c r="I501" s="373"/>
      <c r="J501" s="373"/>
      <c r="K501" s="373"/>
      <c r="L501" s="372"/>
      <c r="M501" s="373"/>
      <c r="N501" s="373"/>
    </row>
    <row r="502" spans="1:14" ht="13.8" thickBot="1" x14ac:dyDescent="0.3">
      <c r="A502" s="30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</row>
    <row r="503" spans="1:14" x14ac:dyDescent="0.25">
      <c r="A503" s="287" t="s">
        <v>42</v>
      </c>
      <c r="B503" s="288"/>
      <c r="C503" s="288"/>
      <c r="D503" s="289"/>
      <c r="E503" s="31"/>
      <c r="F503" s="31"/>
      <c r="G503" s="31"/>
      <c r="H503" s="31"/>
      <c r="I503" s="31"/>
      <c r="J503" s="31"/>
      <c r="K503" s="31"/>
      <c r="L503" s="31"/>
      <c r="M503" s="31"/>
      <c r="N503" s="31"/>
    </row>
    <row r="504" spans="1:14" ht="13.8" thickBot="1" x14ac:dyDescent="0.3">
      <c r="A504" s="290"/>
      <c r="B504" s="291"/>
      <c r="C504" s="291"/>
      <c r="D504" s="292"/>
      <c r="E504" s="31"/>
      <c r="F504" s="31"/>
      <c r="G504" s="31"/>
      <c r="H504" s="31"/>
      <c r="I504" s="31"/>
      <c r="J504" s="31"/>
      <c r="K504" s="31"/>
      <c r="L504" s="31"/>
      <c r="M504" s="31"/>
      <c r="N504" s="31"/>
    </row>
    <row r="505" spans="1:14" x14ac:dyDescent="0.25">
      <c r="A505" s="32" t="s">
        <v>57</v>
      </c>
      <c r="B505" s="293">
        <f>SUM(B499:N499)</f>
        <v>0</v>
      </c>
      <c r="C505" s="294"/>
      <c r="D505" s="295"/>
      <c r="E505" s="31"/>
      <c r="F505" s="31"/>
      <c r="G505" s="31"/>
      <c r="H505" s="31"/>
      <c r="I505" s="31"/>
      <c r="J505" s="31"/>
      <c r="K505" s="31"/>
      <c r="L505" s="31"/>
      <c r="M505" s="31"/>
      <c r="N505" s="31"/>
    </row>
    <row r="506" spans="1:14" x14ac:dyDescent="0.25">
      <c r="A506" s="33" t="s">
        <v>30</v>
      </c>
      <c r="B506" s="296" t="str">
        <f>IF('инд. оценка уровня 2кл.'!R23=1,'инд. оценка уровня 2кл.'!$B$41,'инд. оценка уровня 2кл.'!$B$40)</f>
        <v>НИЖЕ БАЗОВОГО</v>
      </c>
      <c r="C506" s="297"/>
      <c r="D506" s="298"/>
      <c r="E506" s="31"/>
      <c r="F506" s="31"/>
      <c r="G506" s="31"/>
      <c r="H506" s="31"/>
      <c r="I506" s="31"/>
      <c r="J506" s="31"/>
      <c r="K506" s="31"/>
      <c r="L506" s="31"/>
      <c r="M506" s="31"/>
      <c r="N506" s="31"/>
    </row>
    <row r="507" spans="1:14" ht="13.8" thickBot="1" x14ac:dyDescent="0.3">
      <c r="A507" s="34" t="s">
        <v>41</v>
      </c>
      <c r="B507" s="372" t="str">
        <f>IF('инд. прогресс 2 кл.'!L22=1,'инд. прогресс 2 кл.'!$B$40,'инд. прогресс 2 кл.'!$B$39)</f>
        <v>НЕТ ПРОГРЕССА</v>
      </c>
      <c r="C507" s="373"/>
      <c r="D507" s="374"/>
      <c r="E507" s="31"/>
      <c r="F507" s="31"/>
      <c r="G507" s="31"/>
      <c r="H507" s="31"/>
      <c r="I507" s="31"/>
      <c r="J507" s="31"/>
      <c r="K507" s="31"/>
      <c r="L507" s="31"/>
      <c r="M507" s="31"/>
      <c r="N507" s="31"/>
    </row>
    <row r="508" spans="1:14" x14ac:dyDescent="0.25">
      <c r="A508" s="35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</row>
    <row r="509" spans="1:14" x14ac:dyDescent="0.25">
      <c r="A509" s="35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</row>
    <row r="510" spans="1:14" x14ac:dyDescent="0.25">
      <c r="A510" s="36" t="s">
        <v>50</v>
      </c>
      <c r="B510" s="36"/>
      <c r="C510" s="27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</row>
    <row r="511" spans="1:14" x14ac:dyDescent="0.25">
      <c r="A511" s="37" t="s">
        <v>51</v>
      </c>
      <c r="B511" s="375"/>
      <c r="C511" s="375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</row>
    <row r="512" spans="1:14" x14ac:dyDescent="0.25">
      <c r="A512" s="37" t="s">
        <v>52</v>
      </c>
      <c r="B512" s="376"/>
      <c r="C512" s="376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</row>
    <row r="513" spans="1:15" x14ac:dyDescent="0.25">
      <c r="A513" s="35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</row>
    <row r="514" spans="1:15" x14ac:dyDescent="0.25">
      <c r="A514" s="35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</row>
    <row r="515" spans="1:15" x14ac:dyDescent="0.25">
      <c r="A515" s="35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</row>
    <row r="516" spans="1:15" x14ac:dyDescent="0.25">
      <c r="A516" s="35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</row>
    <row r="517" spans="1:15" x14ac:dyDescent="0.25">
      <c r="A517" s="35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</row>
    <row r="518" spans="1:15" x14ac:dyDescent="0.25">
      <c r="A518" s="35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</row>
    <row r="519" spans="1:15" x14ac:dyDescent="0.25">
      <c r="A519" s="35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</row>
    <row r="520" spans="1:15" x14ac:dyDescent="0.25">
      <c r="A520" s="35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</row>
    <row r="521" spans="1:15" ht="18" x14ac:dyDescent="0.25">
      <c r="A521" s="377" t="s">
        <v>69</v>
      </c>
      <c r="B521" s="377"/>
      <c r="C521" s="377"/>
      <c r="D521" s="377"/>
      <c r="E521" s="377"/>
      <c r="F521" s="377"/>
      <c r="G521" s="377"/>
      <c r="H521" s="377"/>
      <c r="I521" s="377"/>
      <c r="J521" s="377"/>
      <c r="K521" s="377"/>
      <c r="L521" s="377"/>
      <c r="M521" s="377"/>
      <c r="N521" s="377"/>
      <c r="O521" s="377"/>
    </row>
    <row r="522" spans="1:15" ht="18" thickBot="1" x14ac:dyDescent="0.35">
      <c r="A522" s="378">
        <f>A525</f>
        <v>0</v>
      </c>
      <c r="B522" s="378"/>
      <c r="C522" s="378"/>
      <c r="D522" s="378"/>
      <c r="E522" s="378"/>
      <c r="F522" s="378"/>
      <c r="G522" s="378"/>
      <c r="H522" s="378"/>
      <c r="I522" s="378"/>
      <c r="J522" s="378"/>
      <c r="K522" s="378"/>
      <c r="L522" s="378"/>
      <c r="M522" s="378"/>
      <c r="N522" s="378"/>
      <c r="O522" s="15">
        <f>O496+1</f>
        <v>21</v>
      </c>
    </row>
    <row r="523" spans="1:15" ht="13.8" x14ac:dyDescent="0.3">
      <c r="A523" s="16"/>
      <c r="B523" s="302" t="s">
        <v>18</v>
      </c>
      <c r="C523" s="303"/>
      <c r="D523" s="304"/>
      <c r="E523" s="302" t="s">
        <v>19</v>
      </c>
      <c r="F523" s="303"/>
      <c r="G523" s="303"/>
      <c r="H523" s="303"/>
      <c r="I523" s="303"/>
      <c r="J523" s="303"/>
      <c r="K523" s="303"/>
      <c r="L523" s="302" t="s">
        <v>34</v>
      </c>
      <c r="M523" s="303"/>
      <c r="N523" s="303"/>
    </row>
    <row r="524" spans="1:15" ht="94.8" thickBot="1" x14ac:dyDescent="0.3">
      <c r="A524" s="17"/>
      <c r="B524" s="18" t="s">
        <v>39</v>
      </c>
      <c r="C524" s="19" t="s">
        <v>3</v>
      </c>
      <c r="D524" s="20" t="s">
        <v>13</v>
      </c>
      <c r="E524" s="18" t="s">
        <v>4</v>
      </c>
      <c r="F524" s="19" t="s">
        <v>5</v>
      </c>
      <c r="G524" s="19" t="s">
        <v>36</v>
      </c>
      <c r="H524" s="19" t="s">
        <v>40</v>
      </c>
      <c r="I524" s="19" t="s">
        <v>21</v>
      </c>
      <c r="J524" s="19" t="s">
        <v>8</v>
      </c>
      <c r="K524" s="19" t="s">
        <v>17</v>
      </c>
      <c r="L524" s="18" t="s">
        <v>14</v>
      </c>
      <c r="M524" s="19" t="s">
        <v>15</v>
      </c>
      <c r="N524" s="19" t="s">
        <v>16</v>
      </c>
    </row>
    <row r="525" spans="1:15" x14ac:dyDescent="0.25">
      <c r="A525" s="21">
        <f>'инд. оценки 2 кл.'!A26</f>
        <v>0</v>
      </c>
      <c r="B525" s="22" t="str">
        <f>'инд. оценки 2 кл.'!D26</f>
        <v xml:space="preserve"> </v>
      </c>
      <c r="C525" s="23" t="str">
        <f>'инд. оценки 2 кл.'!G26</f>
        <v xml:space="preserve"> </v>
      </c>
      <c r="D525" s="24" t="str">
        <f>'инд. оценки 2 кл.'!J26</f>
        <v xml:space="preserve"> </v>
      </c>
      <c r="E525" s="22" t="str">
        <f>'инд. оценки 2 кл.'!M26</f>
        <v xml:space="preserve"> </v>
      </c>
      <c r="F525" s="23" t="str">
        <f>'инд. оценки 2 кл.'!P26</f>
        <v xml:space="preserve"> </v>
      </c>
      <c r="G525" s="23" t="str">
        <f>'инд. оценки 2 кл.'!S26</f>
        <v xml:space="preserve"> </v>
      </c>
      <c r="H525" s="23" t="str">
        <f>'инд. оценки 2 кл.'!V26</f>
        <v xml:space="preserve"> </v>
      </c>
      <c r="I525" s="23" t="str">
        <f>'инд. оценки 2 кл.'!Y26</f>
        <v xml:space="preserve"> </v>
      </c>
      <c r="J525" s="23" t="str">
        <f>'инд. оценки 2 кл.'!AB26</f>
        <v xml:space="preserve"> </v>
      </c>
      <c r="K525" s="23" t="str">
        <f>'инд. оценки 2 кл.'!AE26</f>
        <v xml:space="preserve"> </v>
      </c>
      <c r="L525" s="22" t="str">
        <f>'инд. оценки 2 кл.'!AH26</f>
        <v xml:space="preserve"> </v>
      </c>
      <c r="M525" s="23" t="str">
        <f>'инд. оценки 2 кл.'!AK26</f>
        <v xml:space="preserve"> </v>
      </c>
      <c r="N525" s="23" t="str">
        <f>'инд. оценки 2 кл.'!AN26</f>
        <v xml:space="preserve"> </v>
      </c>
    </row>
    <row r="526" spans="1:15" x14ac:dyDescent="0.25">
      <c r="A526" s="25" t="s">
        <v>47</v>
      </c>
      <c r="B526" s="296" t="str">
        <f>IF('инд. оценка уровня 2кл.'!O24=1,'инд. оценка уровня 2кл.'!$B$41,'инд. оценка уровня 2кл.'!$B$40)</f>
        <v>НИЖЕ БАЗОВОГО</v>
      </c>
      <c r="C526" s="297"/>
      <c r="D526" s="298"/>
      <c r="E526" s="296" t="str">
        <f>IF('инд. оценка уровня 2кл.'!P24=1,'инд. оценка уровня 2кл.'!$B$41,'инд. оценка уровня 2кл.'!$B$40)</f>
        <v>НИЖЕ БАЗОВОГО</v>
      </c>
      <c r="F526" s="297"/>
      <c r="G526" s="297"/>
      <c r="H526" s="297"/>
      <c r="I526" s="297"/>
      <c r="J526" s="297"/>
      <c r="K526" s="297"/>
      <c r="L526" s="296" t="str">
        <f>IF('инд. оценка уровня 2кл.'!Q24=1,'инд. оценка уровня 2кл.'!$B$41,'инд. оценка уровня 2кл.'!$B$40)</f>
        <v>НИЖЕ БАЗОВОГО</v>
      </c>
      <c r="M526" s="297"/>
      <c r="N526" s="297"/>
    </row>
    <row r="527" spans="1:15" ht="13.8" thickBot="1" x14ac:dyDescent="0.3">
      <c r="A527" s="29" t="s">
        <v>49</v>
      </c>
      <c r="B527" s="372" t="str">
        <f>IF('инд. прогресс 2 кл.'!J23=1,'инд. прогресс 2 кл.'!$B$40,'инд. прогресс 2 кл.'!$B$39)</f>
        <v>НЕТ ПРОГРЕССА</v>
      </c>
      <c r="C527" s="373"/>
      <c r="D527" s="374"/>
      <c r="E527" s="372" t="str">
        <f>IF('инд. прогресс 2 кл.'!K23=1,'инд. прогресс 2 кл.'!$B$40,'инд. прогресс 2 кл.'!$B$39)</f>
        <v>НЕТ ПРОГРЕССА</v>
      </c>
      <c r="F527" s="373"/>
      <c r="G527" s="373"/>
      <c r="H527" s="373"/>
      <c r="I527" s="373"/>
      <c r="J527" s="373"/>
      <c r="K527" s="373"/>
      <c r="L527" s="372"/>
      <c r="M527" s="373"/>
      <c r="N527" s="373"/>
    </row>
    <row r="528" spans="1:15" ht="13.8" thickBot="1" x14ac:dyDescent="0.3">
      <c r="A528" s="30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</row>
    <row r="529" spans="1:14" x14ac:dyDescent="0.25">
      <c r="A529" s="287" t="s">
        <v>42</v>
      </c>
      <c r="B529" s="288"/>
      <c r="C529" s="288"/>
      <c r="D529" s="289"/>
      <c r="E529" s="31"/>
      <c r="F529" s="31"/>
      <c r="G529" s="31"/>
      <c r="H529" s="31"/>
      <c r="I529" s="31"/>
      <c r="J529" s="31"/>
      <c r="K529" s="31"/>
      <c r="L529" s="31"/>
      <c r="M529" s="31"/>
      <c r="N529" s="31"/>
    </row>
    <row r="530" spans="1:14" ht="13.8" thickBot="1" x14ac:dyDescent="0.3">
      <c r="A530" s="290"/>
      <c r="B530" s="291"/>
      <c r="C530" s="291"/>
      <c r="D530" s="292"/>
      <c r="E530" s="31"/>
      <c r="F530" s="31"/>
      <c r="G530" s="31"/>
      <c r="H530" s="31"/>
      <c r="I530" s="31"/>
      <c r="J530" s="31"/>
      <c r="K530" s="31"/>
      <c r="L530" s="31"/>
      <c r="M530" s="31"/>
      <c r="N530" s="31"/>
    </row>
    <row r="531" spans="1:14" x14ac:dyDescent="0.25">
      <c r="A531" s="32" t="s">
        <v>57</v>
      </c>
      <c r="B531" s="293">
        <f>SUM(B525:N525)</f>
        <v>0</v>
      </c>
      <c r="C531" s="294"/>
      <c r="D531" s="295"/>
      <c r="E531" s="31"/>
      <c r="F531" s="31"/>
      <c r="G531" s="31"/>
      <c r="H531" s="31"/>
      <c r="I531" s="31"/>
      <c r="J531" s="31"/>
      <c r="K531" s="31"/>
      <c r="L531" s="31"/>
      <c r="M531" s="31"/>
      <c r="N531" s="31"/>
    </row>
    <row r="532" spans="1:14" x14ac:dyDescent="0.25">
      <c r="A532" s="33" t="s">
        <v>30</v>
      </c>
      <c r="B532" s="296" t="str">
        <f>IF('инд. оценка уровня 2кл.'!R24=1,'инд. оценка уровня 2кл.'!$B$41,'инд. оценка уровня 2кл.'!$B$40)</f>
        <v>НИЖЕ БАЗОВОГО</v>
      </c>
      <c r="C532" s="297"/>
      <c r="D532" s="298"/>
      <c r="E532" s="31"/>
      <c r="F532" s="31"/>
      <c r="G532" s="31"/>
      <c r="H532" s="31"/>
      <c r="I532" s="31"/>
      <c r="J532" s="31"/>
      <c r="K532" s="31"/>
      <c r="L532" s="31"/>
      <c r="M532" s="31"/>
      <c r="N532" s="31"/>
    </row>
    <row r="533" spans="1:14" ht="13.8" thickBot="1" x14ac:dyDescent="0.3">
      <c r="A533" s="34" t="s">
        <v>41</v>
      </c>
      <c r="B533" s="372" t="str">
        <f>IF('инд. прогресс 2 кл.'!L23=1,'инд. прогресс 2 кл.'!$B$40,'инд. прогресс 2 кл.'!$B$39)</f>
        <v>НЕТ ПРОГРЕССА</v>
      </c>
      <c r="C533" s="373"/>
      <c r="D533" s="374"/>
      <c r="E533" s="31"/>
      <c r="F533" s="31"/>
      <c r="G533" s="31"/>
      <c r="H533" s="31"/>
      <c r="I533" s="31"/>
      <c r="J533" s="31"/>
      <c r="K533" s="31"/>
      <c r="L533" s="31"/>
      <c r="M533" s="31"/>
      <c r="N533" s="31"/>
    </row>
    <row r="534" spans="1:14" x14ac:dyDescent="0.25">
      <c r="A534" s="35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</row>
    <row r="535" spans="1:14" x14ac:dyDescent="0.25">
      <c r="A535" s="35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</row>
    <row r="536" spans="1:14" x14ac:dyDescent="0.25">
      <c r="A536" s="36" t="s">
        <v>50</v>
      </c>
      <c r="B536" s="36"/>
      <c r="C536" s="27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</row>
    <row r="537" spans="1:14" x14ac:dyDescent="0.25">
      <c r="A537" s="37" t="s">
        <v>51</v>
      </c>
      <c r="B537" s="375"/>
      <c r="C537" s="375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</row>
    <row r="538" spans="1:14" x14ac:dyDescent="0.25">
      <c r="A538" s="37" t="s">
        <v>52</v>
      </c>
      <c r="B538" s="376"/>
      <c r="C538" s="376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</row>
    <row r="539" spans="1:14" x14ac:dyDescent="0.25">
      <c r="A539" s="35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</row>
    <row r="540" spans="1:14" x14ac:dyDescent="0.25">
      <c r="A540" s="35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</row>
    <row r="541" spans="1:14" x14ac:dyDescent="0.25">
      <c r="A541" s="35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</row>
    <row r="542" spans="1:14" x14ac:dyDescent="0.25">
      <c r="A542" s="35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</row>
    <row r="543" spans="1:14" x14ac:dyDescent="0.25">
      <c r="A543" s="35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</row>
    <row r="544" spans="1:14" x14ac:dyDescent="0.25">
      <c r="A544" s="35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</row>
    <row r="545" spans="1:15" x14ac:dyDescent="0.25">
      <c r="A545" s="35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</row>
    <row r="546" spans="1:15" x14ac:dyDescent="0.25">
      <c r="A546" s="35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</row>
    <row r="547" spans="1:15" ht="18" x14ac:dyDescent="0.25">
      <c r="A547" s="377" t="s">
        <v>69</v>
      </c>
      <c r="B547" s="377"/>
      <c r="C547" s="377"/>
      <c r="D547" s="377"/>
      <c r="E547" s="377"/>
      <c r="F547" s="377"/>
      <c r="G547" s="377"/>
      <c r="H547" s="377"/>
      <c r="I547" s="377"/>
      <c r="J547" s="377"/>
      <c r="K547" s="377"/>
      <c r="L547" s="377"/>
      <c r="M547" s="377"/>
      <c r="N547" s="377"/>
      <c r="O547" s="377"/>
    </row>
    <row r="548" spans="1:15" ht="18" thickBot="1" x14ac:dyDescent="0.35">
      <c r="A548" s="378">
        <f>A551</f>
        <v>0</v>
      </c>
      <c r="B548" s="378"/>
      <c r="C548" s="378"/>
      <c r="D548" s="378"/>
      <c r="E548" s="378"/>
      <c r="F548" s="378"/>
      <c r="G548" s="378"/>
      <c r="H548" s="378"/>
      <c r="I548" s="378"/>
      <c r="J548" s="378"/>
      <c r="K548" s="378"/>
      <c r="L548" s="378"/>
      <c r="M548" s="378"/>
      <c r="N548" s="378"/>
      <c r="O548" s="15">
        <f>O522+1</f>
        <v>22</v>
      </c>
    </row>
    <row r="549" spans="1:15" ht="13.8" x14ac:dyDescent="0.3">
      <c r="A549" s="16"/>
      <c r="B549" s="302" t="s">
        <v>18</v>
      </c>
      <c r="C549" s="303"/>
      <c r="D549" s="304"/>
      <c r="E549" s="302" t="s">
        <v>19</v>
      </c>
      <c r="F549" s="303"/>
      <c r="G549" s="303"/>
      <c r="H549" s="303"/>
      <c r="I549" s="303"/>
      <c r="J549" s="303"/>
      <c r="K549" s="303"/>
      <c r="L549" s="302" t="s">
        <v>34</v>
      </c>
      <c r="M549" s="303"/>
      <c r="N549" s="303"/>
    </row>
    <row r="550" spans="1:15" ht="94.8" thickBot="1" x14ac:dyDescent="0.3">
      <c r="A550" s="17"/>
      <c r="B550" s="18" t="s">
        <v>39</v>
      </c>
      <c r="C550" s="19" t="s">
        <v>3</v>
      </c>
      <c r="D550" s="20" t="s">
        <v>13</v>
      </c>
      <c r="E550" s="18" t="s">
        <v>4</v>
      </c>
      <c r="F550" s="19" t="s">
        <v>5</v>
      </c>
      <c r="G550" s="19" t="s">
        <v>36</v>
      </c>
      <c r="H550" s="19" t="s">
        <v>40</v>
      </c>
      <c r="I550" s="19" t="s">
        <v>21</v>
      </c>
      <c r="J550" s="19" t="s">
        <v>8</v>
      </c>
      <c r="K550" s="19" t="s">
        <v>17</v>
      </c>
      <c r="L550" s="18" t="s">
        <v>14</v>
      </c>
      <c r="M550" s="19" t="s">
        <v>15</v>
      </c>
      <c r="N550" s="19" t="s">
        <v>16</v>
      </c>
    </row>
    <row r="551" spans="1:15" x14ac:dyDescent="0.25">
      <c r="A551" s="21">
        <f>'инд. оценки 2 кл.'!A27</f>
        <v>0</v>
      </c>
      <c r="B551" s="22" t="str">
        <f>'инд. оценки 2 кл.'!D27</f>
        <v xml:space="preserve"> </v>
      </c>
      <c r="C551" s="23" t="str">
        <f>'инд. оценки 2 кл.'!G27</f>
        <v xml:space="preserve"> </v>
      </c>
      <c r="D551" s="24" t="str">
        <f>'инд. оценки 2 кл.'!J27</f>
        <v xml:space="preserve"> </v>
      </c>
      <c r="E551" s="22" t="str">
        <f>'инд. оценки 2 кл.'!M27</f>
        <v xml:space="preserve"> </v>
      </c>
      <c r="F551" s="23" t="str">
        <f>'инд. оценки 2 кл.'!P27</f>
        <v xml:space="preserve"> </v>
      </c>
      <c r="G551" s="23" t="str">
        <f>'инд. оценки 2 кл.'!S27</f>
        <v xml:space="preserve"> </v>
      </c>
      <c r="H551" s="23" t="str">
        <f>'инд. оценки 2 кл.'!V27</f>
        <v xml:space="preserve"> </v>
      </c>
      <c r="I551" s="23" t="str">
        <f>'инд. оценки 2 кл.'!Y27</f>
        <v xml:space="preserve"> </v>
      </c>
      <c r="J551" s="23" t="str">
        <f>'инд. оценки 2 кл.'!AB27</f>
        <v xml:space="preserve"> </v>
      </c>
      <c r="K551" s="23" t="str">
        <f>'инд. оценки 2 кл.'!AE27</f>
        <v xml:space="preserve"> </v>
      </c>
      <c r="L551" s="22" t="str">
        <f>'инд. оценки 2 кл.'!AH27</f>
        <v xml:space="preserve"> </v>
      </c>
      <c r="M551" s="23" t="str">
        <f>'инд. оценки 2 кл.'!AK27</f>
        <v xml:space="preserve"> </v>
      </c>
      <c r="N551" s="23" t="str">
        <f>'инд. оценки 2 кл.'!AN27</f>
        <v xml:space="preserve"> </v>
      </c>
    </row>
    <row r="552" spans="1:15" x14ac:dyDescent="0.25">
      <c r="A552" s="25" t="s">
        <v>47</v>
      </c>
      <c r="B552" s="296" t="str">
        <f>IF('инд. оценка уровня 2кл.'!O25=1,'инд. оценка уровня 2кл.'!$B$41,'инд. оценка уровня 2кл.'!$B$40)</f>
        <v>НИЖЕ БАЗОВОГО</v>
      </c>
      <c r="C552" s="297"/>
      <c r="D552" s="298"/>
      <c r="E552" s="296" t="str">
        <f>IF('инд. оценка уровня 2кл.'!P25=1,'инд. оценка уровня 2кл.'!$B$41,'инд. оценка уровня 2кл.'!$B$40)</f>
        <v>НИЖЕ БАЗОВОГО</v>
      </c>
      <c r="F552" s="297"/>
      <c r="G552" s="297"/>
      <c r="H552" s="297"/>
      <c r="I552" s="297"/>
      <c r="J552" s="297"/>
      <c r="K552" s="297"/>
      <c r="L552" s="296" t="str">
        <f>IF('инд. оценка уровня 2кл.'!Q25=1,'инд. оценка уровня 2кл.'!$B$41,'инд. оценка уровня 2кл.'!$B$40)</f>
        <v>НИЖЕ БАЗОВОГО</v>
      </c>
      <c r="M552" s="297"/>
      <c r="N552" s="297"/>
    </row>
    <row r="553" spans="1:15" ht="13.8" thickBot="1" x14ac:dyDescent="0.3">
      <c r="A553" s="29" t="s">
        <v>49</v>
      </c>
      <c r="B553" s="372" t="str">
        <f>IF('инд. прогресс 2 кл.'!J24=1,'инд. прогресс 2 кл.'!$B$40,'инд. прогресс 2 кл.'!$B$39)</f>
        <v>НЕТ ПРОГРЕССА</v>
      </c>
      <c r="C553" s="373"/>
      <c r="D553" s="374"/>
      <c r="E553" s="372" t="str">
        <f>IF('инд. прогресс 2 кл.'!K24=1,'инд. прогресс 2 кл.'!$B$40,'инд. прогресс 2 кл.'!$B$39)</f>
        <v>НЕТ ПРОГРЕССА</v>
      </c>
      <c r="F553" s="373"/>
      <c r="G553" s="373"/>
      <c r="H553" s="373"/>
      <c r="I553" s="373"/>
      <c r="J553" s="373"/>
      <c r="K553" s="373"/>
      <c r="L553" s="372"/>
      <c r="M553" s="373"/>
      <c r="N553" s="373"/>
    </row>
    <row r="554" spans="1:15" ht="13.8" thickBot="1" x14ac:dyDescent="0.3">
      <c r="A554" s="30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</row>
    <row r="555" spans="1:15" x14ac:dyDescent="0.25">
      <c r="A555" s="287" t="s">
        <v>42</v>
      </c>
      <c r="B555" s="288"/>
      <c r="C555" s="288"/>
      <c r="D555" s="289"/>
      <c r="E555" s="31"/>
      <c r="F555" s="31"/>
      <c r="G555" s="31"/>
      <c r="H555" s="31"/>
      <c r="I555" s="31"/>
      <c r="J555" s="31"/>
      <c r="K555" s="31"/>
      <c r="L555" s="31"/>
      <c r="M555" s="31"/>
      <c r="N555" s="31"/>
    </row>
    <row r="556" spans="1:15" ht="13.8" thickBot="1" x14ac:dyDescent="0.3">
      <c r="A556" s="290"/>
      <c r="B556" s="291"/>
      <c r="C556" s="291"/>
      <c r="D556" s="292"/>
      <c r="E556" s="31"/>
      <c r="F556" s="31"/>
      <c r="G556" s="31"/>
      <c r="H556" s="31"/>
      <c r="I556" s="31"/>
      <c r="J556" s="31"/>
      <c r="K556" s="31"/>
      <c r="L556" s="31"/>
      <c r="M556" s="31"/>
      <c r="N556" s="31"/>
    </row>
    <row r="557" spans="1:15" x14ac:dyDescent="0.25">
      <c r="A557" s="32" t="s">
        <v>57</v>
      </c>
      <c r="B557" s="293">
        <f>SUM(B551:N551)</f>
        <v>0</v>
      </c>
      <c r="C557" s="294"/>
      <c r="D557" s="295"/>
      <c r="E557" s="31"/>
      <c r="F557" s="31"/>
      <c r="G557" s="31"/>
      <c r="H557" s="31"/>
      <c r="I557" s="31"/>
      <c r="J557" s="31"/>
      <c r="K557" s="31"/>
      <c r="L557" s="31"/>
      <c r="M557" s="31"/>
      <c r="N557" s="31"/>
    </row>
    <row r="558" spans="1:15" x14ac:dyDescent="0.25">
      <c r="A558" s="33" t="s">
        <v>30</v>
      </c>
      <c r="B558" s="296" t="str">
        <f>IF('инд. оценка уровня 2кл.'!R25=1,'инд. оценка уровня 2кл.'!$B$41,'инд. оценка уровня 2кл.'!$B$40)</f>
        <v>НИЖЕ БАЗОВОГО</v>
      </c>
      <c r="C558" s="297"/>
      <c r="D558" s="298"/>
      <c r="E558" s="31"/>
      <c r="F558" s="31"/>
      <c r="G558" s="31"/>
      <c r="H558" s="31"/>
      <c r="I558" s="31"/>
      <c r="J558" s="31"/>
      <c r="K558" s="31"/>
      <c r="L558" s="31"/>
      <c r="M558" s="31"/>
      <c r="N558" s="31"/>
    </row>
    <row r="559" spans="1:15" ht="13.8" thickBot="1" x14ac:dyDescent="0.3">
      <c r="A559" s="34" t="s">
        <v>41</v>
      </c>
      <c r="B559" s="372" t="str">
        <f>IF('инд. прогресс 2 кл.'!L24=1,'инд. прогресс 2 кл.'!$B$40,'инд. прогресс 2 кл.'!$B$39)</f>
        <v>НЕТ ПРОГРЕССА</v>
      </c>
      <c r="C559" s="373"/>
      <c r="D559" s="374"/>
      <c r="E559" s="31"/>
      <c r="F559" s="31"/>
      <c r="G559" s="31"/>
      <c r="H559" s="31"/>
      <c r="I559" s="31"/>
      <c r="J559" s="31"/>
      <c r="K559" s="31"/>
      <c r="L559" s="31"/>
      <c r="M559" s="31"/>
      <c r="N559" s="31"/>
    </row>
    <row r="560" spans="1:15" x14ac:dyDescent="0.25">
      <c r="A560" s="35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</row>
    <row r="561" spans="1:15" x14ac:dyDescent="0.25">
      <c r="A561" s="35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</row>
    <row r="562" spans="1:15" x14ac:dyDescent="0.25">
      <c r="A562" s="36" t="s">
        <v>50</v>
      </c>
      <c r="B562" s="36"/>
      <c r="C562" s="27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</row>
    <row r="563" spans="1:15" x14ac:dyDescent="0.25">
      <c r="A563" s="37" t="s">
        <v>51</v>
      </c>
      <c r="B563" s="375"/>
      <c r="C563" s="375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</row>
    <row r="564" spans="1:15" x14ac:dyDescent="0.25">
      <c r="A564" s="37" t="s">
        <v>52</v>
      </c>
      <c r="B564" s="376"/>
      <c r="C564" s="376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</row>
    <row r="565" spans="1:15" x14ac:dyDescent="0.25">
      <c r="A565" s="35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</row>
    <row r="566" spans="1:15" x14ac:dyDescent="0.25">
      <c r="A566" s="35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</row>
    <row r="567" spans="1:15" x14ac:dyDescent="0.25">
      <c r="A567" s="35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</row>
    <row r="568" spans="1:15" x14ac:dyDescent="0.25">
      <c r="A568" s="35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</row>
    <row r="569" spans="1:15" x14ac:dyDescent="0.25">
      <c r="A569" s="35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</row>
    <row r="570" spans="1:15" x14ac:dyDescent="0.25">
      <c r="A570" s="35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</row>
    <row r="571" spans="1:15" x14ac:dyDescent="0.25">
      <c r="A571" s="35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</row>
    <row r="572" spans="1:15" x14ac:dyDescent="0.25">
      <c r="A572" s="35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</row>
    <row r="573" spans="1:15" ht="18" x14ac:dyDescent="0.25">
      <c r="A573" s="377" t="s">
        <v>69</v>
      </c>
      <c r="B573" s="377"/>
      <c r="C573" s="377"/>
      <c r="D573" s="377"/>
      <c r="E573" s="377"/>
      <c r="F573" s="377"/>
      <c r="G573" s="377"/>
      <c r="H573" s="377"/>
      <c r="I573" s="377"/>
      <c r="J573" s="377"/>
      <c r="K573" s="377"/>
      <c r="L573" s="377"/>
      <c r="M573" s="377"/>
      <c r="N573" s="377"/>
      <c r="O573" s="377"/>
    </row>
    <row r="574" spans="1:15" ht="18" thickBot="1" x14ac:dyDescent="0.35">
      <c r="A574" s="378">
        <f>A577</f>
        <v>0</v>
      </c>
      <c r="B574" s="378"/>
      <c r="C574" s="378"/>
      <c r="D574" s="378"/>
      <c r="E574" s="378"/>
      <c r="F574" s="378"/>
      <c r="G574" s="378"/>
      <c r="H574" s="378"/>
      <c r="I574" s="378"/>
      <c r="J574" s="378"/>
      <c r="K574" s="378"/>
      <c r="L574" s="378"/>
      <c r="M574" s="378"/>
      <c r="N574" s="378"/>
      <c r="O574" s="15">
        <f>O548+1</f>
        <v>23</v>
      </c>
    </row>
    <row r="575" spans="1:15" ht="13.8" x14ac:dyDescent="0.3">
      <c r="A575" s="16"/>
      <c r="B575" s="302" t="s">
        <v>18</v>
      </c>
      <c r="C575" s="303"/>
      <c r="D575" s="304"/>
      <c r="E575" s="302" t="s">
        <v>19</v>
      </c>
      <c r="F575" s="303"/>
      <c r="G575" s="303"/>
      <c r="H575" s="303"/>
      <c r="I575" s="303"/>
      <c r="J575" s="303"/>
      <c r="K575" s="303"/>
      <c r="L575" s="302" t="s">
        <v>34</v>
      </c>
      <c r="M575" s="303"/>
      <c r="N575" s="303"/>
    </row>
    <row r="576" spans="1:15" ht="94.8" thickBot="1" x14ac:dyDescent="0.3">
      <c r="A576" s="17"/>
      <c r="B576" s="18" t="s">
        <v>39</v>
      </c>
      <c r="C576" s="19" t="s">
        <v>3</v>
      </c>
      <c r="D576" s="20" t="s">
        <v>13</v>
      </c>
      <c r="E576" s="18" t="s">
        <v>4</v>
      </c>
      <c r="F576" s="19" t="s">
        <v>5</v>
      </c>
      <c r="G576" s="19" t="s">
        <v>36</v>
      </c>
      <c r="H576" s="19" t="s">
        <v>40</v>
      </c>
      <c r="I576" s="19" t="s">
        <v>21</v>
      </c>
      <c r="J576" s="19" t="s">
        <v>8</v>
      </c>
      <c r="K576" s="19" t="s">
        <v>17</v>
      </c>
      <c r="L576" s="18" t="s">
        <v>14</v>
      </c>
      <c r="M576" s="19" t="s">
        <v>15</v>
      </c>
      <c r="N576" s="19" t="s">
        <v>16</v>
      </c>
    </row>
    <row r="577" spans="1:14" x14ac:dyDescent="0.25">
      <c r="A577" s="21">
        <f>'инд. оценки 2 кл.'!A28</f>
        <v>0</v>
      </c>
      <c r="B577" s="22" t="str">
        <f>'инд. оценки 2 кл.'!D28</f>
        <v xml:space="preserve"> </v>
      </c>
      <c r="C577" s="23" t="str">
        <f>'инд. оценки 2 кл.'!G28</f>
        <v xml:space="preserve"> </v>
      </c>
      <c r="D577" s="24" t="str">
        <f>'инд. оценки 2 кл.'!J28</f>
        <v xml:space="preserve"> </v>
      </c>
      <c r="E577" s="22" t="str">
        <f>'инд. оценки 2 кл.'!M28</f>
        <v xml:space="preserve"> </v>
      </c>
      <c r="F577" s="23" t="str">
        <f>'инд. оценки 2 кл.'!P28</f>
        <v xml:space="preserve"> </v>
      </c>
      <c r="G577" s="23" t="str">
        <f>'инд. оценки 2 кл.'!S28</f>
        <v xml:space="preserve"> </v>
      </c>
      <c r="H577" s="23" t="str">
        <f>'инд. оценки 2 кл.'!V28</f>
        <v xml:space="preserve"> </v>
      </c>
      <c r="I577" s="23" t="str">
        <f>'инд. оценки 2 кл.'!Y28</f>
        <v xml:space="preserve"> </v>
      </c>
      <c r="J577" s="23" t="str">
        <f>'инд. оценки 2 кл.'!AB28</f>
        <v xml:space="preserve"> </v>
      </c>
      <c r="K577" s="23" t="str">
        <f>'инд. оценки 2 кл.'!AE28</f>
        <v xml:space="preserve"> </v>
      </c>
      <c r="L577" s="22" t="str">
        <f>'инд. оценки 2 кл.'!AH28</f>
        <v xml:space="preserve"> </v>
      </c>
      <c r="M577" s="23" t="str">
        <f>'инд. оценки 2 кл.'!AK28</f>
        <v xml:space="preserve"> </v>
      </c>
      <c r="N577" s="23" t="str">
        <f>'инд. оценки 2 кл.'!AN28</f>
        <v xml:space="preserve"> </v>
      </c>
    </row>
    <row r="578" spans="1:14" x14ac:dyDescent="0.25">
      <c r="A578" s="25" t="s">
        <v>47</v>
      </c>
      <c r="B578" s="296" t="str">
        <f>IF('инд. оценка уровня 2кл.'!O26=1,'инд. оценка уровня 2кл.'!$B$41,'инд. оценка уровня 2кл.'!$B$40)</f>
        <v>НИЖЕ БАЗОВОГО</v>
      </c>
      <c r="C578" s="297"/>
      <c r="D578" s="298"/>
      <c r="E578" s="296" t="str">
        <f>IF('инд. оценка уровня 2кл.'!P26=1,'инд. оценка уровня 2кл.'!$B$41,'инд. оценка уровня 2кл.'!$B$40)</f>
        <v>НИЖЕ БАЗОВОГО</v>
      </c>
      <c r="F578" s="297"/>
      <c r="G578" s="297"/>
      <c r="H578" s="297"/>
      <c r="I578" s="297"/>
      <c r="J578" s="297"/>
      <c r="K578" s="297"/>
      <c r="L578" s="296" t="str">
        <f>IF('инд. оценка уровня 2кл.'!Q26=1,'инд. оценка уровня 2кл.'!$B$41,'инд. оценка уровня 2кл.'!$B$40)</f>
        <v>НИЖЕ БАЗОВОГО</v>
      </c>
      <c r="M578" s="297"/>
      <c r="N578" s="297"/>
    </row>
    <row r="579" spans="1:14" ht="13.8" thickBot="1" x14ac:dyDescent="0.3">
      <c r="A579" s="29" t="s">
        <v>49</v>
      </c>
      <c r="B579" s="372" t="str">
        <f>IF('инд. прогресс 2 кл.'!J25=1,'инд. прогресс 2 кл.'!$B$40,'инд. прогресс 2 кл.'!$B$39)</f>
        <v>НЕТ ПРОГРЕССА</v>
      </c>
      <c r="C579" s="373"/>
      <c r="D579" s="374"/>
      <c r="E579" s="372" t="str">
        <f>IF('инд. прогресс 2 кл.'!K25=1,'инд. прогресс 2 кл.'!$B$40,'инд. прогресс 2 кл.'!$B$39)</f>
        <v>НЕТ ПРОГРЕССА</v>
      </c>
      <c r="F579" s="373"/>
      <c r="G579" s="373"/>
      <c r="H579" s="373"/>
      <c r="I579" s="373"/>
      <c r="J579" s="373"/>
      <c r="K579" s="373"/>
      <c r="L579" s="372"/>
      <c r="M579" s="373"/>
      <c r="N579" s="373"/>
    </row>
    <row r="580" spans="1:14" ht="13.8" thickBot="1" x14ac:dyDescent="0.3">
      <c r="A580" s="30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</row>
    <row r="581" spans="1:14" x14ac:dyDescent="0.25">
      <c r="A581" s="287" t="s">
        <v>42</v>
      </c>
      <c r="B581" s="288"/>
      <c r="C581" s="288"/>
      <c r="D581" s="289"/>
      <c r="E581" s="31"/>
      <c r="F581" s="31"/>
      <c r="G581" s="31"/>
      <c r="H581" s="31"/>
      <c r="I581" s="31"/>
      <c r="J581" s="31"/>
      <c r="K581" s="31"/>
      <c r="L581" s="31"/>
      <c r="M581" s="31"/>
      <c r="N581" s="31"/>
    </row>
    <row r="582" spans="1:14" ht="13.8" thickBot="1" x14ac:dyDescent="0.3">
      <c r="A582" s="290"/>
      <c r="B582" s="291"/>
      <c r="C582" s="291"/>
      <c r="D582" s="292"/>
      <c r="E582" s="31"/>
      <c r="F582" s="31"/>
      <c r="G582" s="31"/>
      <c r="H582" s="31"/>
      <c r="I582" s="31"/>
      <c r="J582" s="31"/>
      <c r="K582" s="31"/>
      <c r="L582" s="31"/>
      <c r="M582" s="31"/>
      <c r="N582" s="31"/>
    </row>
    <row r="583" spans="1:14" x14ac:dyDescent="0.25">
      <c r="A583" s="32" t="s">
        <v>57</v>
      </c>
      <c r="B583" s="293">
        <f>SUM(B577:N577)</f>
        <v>0</v>
      </c>
      <c r="C583" s="294"/>
      <c r="D583" s="295"/>
      <c r="E583" s="31"/>
      <c r="F583" s="31"/>
      <c r="G583" s="31"/>
      <c r="H583" s="31"/>
      <c r="I583" s="31"/>
      <c r="J583" s="31"/>
      <c r="K583" s="31"/>
      <c r="L583" s="31"/>
      <c r="M583" s="31"/>
      <c r="N583" s="31"/>
    </row>
    <row r="584" spans="1:14" x14ac:dyDescent="0.25">
      <c r="A584" s="33" t="s">
        <v>30</v>
      </c>
      <c r="B584" s="296" t="str">
        <f>IF('инд. оценка уровня 2кл.'!R26=1,'инд. оценка уровня 2кл.'!$B$41,'инд. оценка уровня 2кл.'!$B$40)</f>
        <v>НИЖЕ БАЗОВОГО</v>
      </c>
      <c r="C584" s="297"/>
      <c r="D584" s="298"/>
      <c r="E584" s="31"/>
      <c r="F584" s="31"/>
      <c r="G584" s="31"/>
      <c r="H584" s="31"/>
      <c r="I584" s="31"/>
      <c r="J584" s="31"/>
      <c r="K584" s="31"/>
      <c r="L584" s="31"/>
      <c r="M584" s="31"/>
      <c r="N584" s="31"/>
    </row>
    <row r="585" spans="1:14" ht="13.8" thickBot="1" x14ac:dyDescent="0.3">
      <c r="A585" s="34" t="s">
        <v>41</v>
      </c>
      <c r="B585" s="372" t="str">
        <f>IF('инд. прогресс 2 кл.'!L25=1,'инд. прогресс 2 кл.'!$B$40,'инд. прогресс 2 кл.'!$B$39)</f>
        <v>НЕТ ПРОГРЕССА</v>
      </c>
      <c r="C585" s="373"/>
      <c r="D585" s="374"/>
      <c r="E585" s="31"/>
      <c r="F585" s="31"/>
      <c r="G585" s="31"/>
      <c r="H585" s="31"/>
      <c r="I585" s="31"/>
      <c r="J585" s="31"/>
      <c r="K585" s="31"/>
      <c r="L585" s="31"/>
      <c r="M585" s="31"/>
      <c r="N585" s="31"/>
    </row>
    <row r="586" spans="1:14" x14ac:dyDescent="0.25">
      <c r="A586" s="35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</row>
    <row r="587" spans="1:14" x14ac:dyDescent="0.25">
      <c r="A587" s="35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</row>
    <row r="588" spans="1:14" x14ac:dyDescent="0.25">
      <c r="A588" s="36" t="s">
        <v>50</v>
      </c>
      <c r="B588" s="36"/>
      <c r="C588" s="27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</row>
    <row r="589" spans="1:14" x14ac:dyDescent="0.25">
      <c r="A589" s="37" t="s">
        <v>51</v>
      </c>
      <c r="B589" s="375"/>
      <c r="C589" s="375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</row>
    <row r="590" spans="1:14" x14ac:dyDescent="0.25">
      <c r="A590" s="37" t="s">
        <v>52</v>
      </c>
      <c r="B590" s="376"/>
      <c r="C590" s="376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</row>
    <row r="591" spans="1:14" x14ac:dyDescent="0.25">
      <c r="A591" s="35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</row>
    <row r="592" spans="1:14" x14ac:dyDescent="0.25">
      <c r="A592" s="35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</row>
    <row r="593" spans="1:15" x14ac:dyDescent="0.25">
      <c r="A593" s="35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</row>
    <row r="594" spans="1:15" x14ac:dyDescent="0.25">
      <c r="A594" s="35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</row>
    <row r="595" spans="1:15" x14ac:dyDescent="0.25">
      <c r="A595" s="35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</row>
    <row r="596" spans="1:15" x14ac:dyDescent="0.25">
      <c r="A596" s="35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</row>
    <row r="597" spans="1:15" x14ac:dyDescent="0.25">
      <c r="A597" s="35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</row>
    <row r="598" spans="1:15" x14ac:dyDescent="0.25">
      <c r="A598" s="35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</row>
    <row r="599" spans="1:15" ht="18" x14ac:dyDescent="0.25">
      <c r="A599" s="377" t="s">
        <v>69</v>
      </c>
      <c r="B599" s="377"/>
      <c r="C599" s="377"/>
      <c r="D599" s="377"/>
      <c r="E599" s="377"/>
      <c r="F599" s="377"/>
      <c r="G599" s="377"/>
      <c r="H599" s="377"/>
      <c r="I599" s="377"/>
      <c r="J599" s="377"/>
      <c r="K599" s="377"/>
      <c r="L599" s="377"/>
      <c r="M599" s="377"/>
      <c r="N599" s="377"/>
      <c r="O599" s="377"/>
    </row>
    <row r="600" spans="1:15" ht="18" thickBot="1" x14ac:dyDescent="0.35">
      <c r="A600" s="378">
        <f>A603</f>
        <v>0</v>
      </c>
      <c r="B600" s="378"/>
      <c r="C600" s="378"/>
      <c r="D600" s="378"/>
      <c r="E600" s="378"/>
      <c r="F600" s="378"/>
      <c r="G600" s="378"/>
      <c r="H600" s="378"/>
      <c r="I600" s="378"/>
      <c r="J600" s="378"/>
      <c r="K600" s="378"/>
      <c r="L600" s="378"/>
      <c r="M600" s="378"/>
      <c r="N600" s="378"/>
      <c r="O600" s="15">
        <f>O574+1</f>
        <v>24</v>
      </c>
    </row>
    <row r="601" spans="1:15" ht="13.8" x14ac:dyDescent="0.3">
      <c r="A601" s="16"/>
      <c r="B601" s="302" t="s">
        <v>18</v>
      </c>
      <c r="C601" s="303"/>
      <c r="D601" s="304"/>
      <c r="E601" s="302" t="s">
        <v>19</v>
      </c>
      <c r="F601" s="303"/>
      <c r="G601" s="303"/>
      <c r="H601" s="303"/>
      <c r="I601" s="303"/>
      <c r="J601" s="303"/>
      <c r="K601" s="303"/>
      <c r="L601" s="302" t="s">
        <v>34</v>
      </c>
      <c r="M601" s="303"/>
      <c r="N601" s="303"/>
    </row>
    <row r="602" spans="1:15" ht="94.8" thickBot="1" x14ac:dyDescent="0.3">
      <c r="A602" s="17"/>
      <c r="B602" s="18" t="s">
        <v>39</v>
      </c>
      <c r="C602" s="19" t="s">
        <v>3</v>
      </c>
      <c r="D602" s="20" t="s">
        <v>13</v>
      </c>
      <c r="E602" s="18" t="s">
        <v>4</v>
      </c>
      <c r="F602" s="19" t="s">
        <v>5</v>
      </c>
      <c r="G602" s="19" t="s">
        <v>36</v>
      </c>
      <c r="H602" s="19" t="s">
        <v>40</v>
      </c>
      <c r="I602" s="19" t="s">
        <v>21</v>
      </c>
      <c r="J602" s="19" t="s">
        <v>8</v>
      </c>
      <c r="K602" s="19" t="s">
        <v>17</v>
      </c>
      <c r="L602" s="18" t="s">
        <v>14</v>
      </c>
      <c r="M602" s="19" t="s">
        <v>15</v>
      </c>
      <c r="N602" s="19" t="s">
        <v>16</v>
      </c>
    </row>
    <row r="603" spans="1:15" x14ac:dyDescent="0.25">
      <c r="A603" s="21">
        <f>'инд. оценки 2 кл.'!A29</f>
        <v>0</v>
      </c>
      <c r="B603" s="22" t="str">
        <f>'инд. оценки 2 кл.'!D29</f>
        <v xml:space="preserve"> </v>
      </c>
      <c r="C603" s="23" t="str">
        <f>'инд. оценки 2 кл.'!G29</f>
        <v xml:space="preserve"> </v>
      </c>
      <c r="D603" s="24" t="str">
        <f>'инд. оценки 2 кл.'!J29</f>
        <v xml:space="preserve"> </v>
      </c>
      <c r="E603" s="22" t="str">
        <f>'инд. оценки 2 кл.'!M29</f>
        <v xml:space="preserve"> </v>
      </c>
      <c r="F603" s="23" t="str">
        <f>'инд. оценки 2 кл.'!P29</f>
        <v xml:space="preserve"> </v>
      </c>
      <c r="G603" s="23" t="str">
        <f>'инд. оценки 2 кл.'!S29</f>
        <v xml:space="preserve"> </v>
      </c>
      <c r="H603" s="23" t="str">
        <f>'инд. оценки 2 кл.'!V29</f>
        <v xml:space="preserve"> </v>
      </c>
      <c r="I603" s="23" t="str">
        <f>'инд. оценки 2 кл.'!Y29</f>
        <v xml:space="preserve"> </v>
      </c>
      <c r="J603" s="23" t="str">
        <f>'инд. оценки 2 кл.'!AB29</f>
        <v xml:space="preserve"> </v>
      </c>
      <c r="K603" s="23" t="str">
        <f>'инд. оценки 2 кл.'!AE29</f>
        <v xml:space="preserve"> </v>
      </c>
      <c r="L603" s="22" t="str">
        <f>'инд. оценки 2 кл.'!AH29</f>
        <v xml:space="preserve"> </v>
      </c>
      <c r="M603" s="23" t="str">
        <f>'инд. оценки 2 кл.'!AK29</f>
        <v xml:space="preserve"> </v>
      </c>
      <c r="N603" s="23" t="str">
        <f>'инд. оценки 2 кл.'!AN29</f>
        <v xml:space="preserve"> </v>
      </c>
    </row>
    <row r="604" spans="1:15" x14ac:dyDescent="0.25">
      <c r="A604" s="25" t="s">
        <v>47</v>
      </c>
      <c r="B604" s="296" t="str">
        <f>IF('инд. оценка уровня 2кл.'!O27=1,'инд. оценка уровня 2кл.'!$B$41,'инд. оценка уровня 2кл.'!$B$40)</f>
        <v>НИЖЕ БАЗОВОГО</v>
      </c>
      <c r="C604" s="297"/>
      <c r="D604" s="298"/>
      <c r="E604" s="296" t="str">
        <f>IF('инд. оценка уровня 2кл.'!P27=1,'инд. оценка уровня 2кл.'!$B$41,'инд. оценка уровня 2кл.'!$B$40)</f>
        <v>НИЖЕ БАЗОВОГО</v>
      </c>
      <c r="F604" s="297"/>
      <c r="G604" s="297"/>
      <c r="H604" s="297"/>
      <c r="I604" s="297"/>
      <c r="J604" s="297"/>
      <c r="K604" s="297"/>
      <c r="L604" s="296" t="str">
        <f>IF('инд. оценка уровня 2кл.'!Q27=1,'инд. оценка уровня 2кл.'!$B$41,'инд. оценка уровня 2кл.'!$B$40)</f>
        <v>НИЖЕ БАЗОВОГО</v>
      </c>
      <c r="M604" s="297"/>
      <c r="N604" s="297"/>
    </row>
    <row r="605" spans="1:15" ht="13.8" thickBot="1" x14ac:dyDescent="0.3">
      <c r="A605" s="29" t="s">
        <v>49</v>
      </c>
      <c r="B605" s="372" t="str">
        <f>IF('инд. прогресс 2 кл.'!J26=1,'инд. прогресс 2 кл.'!$B$40,'инд. прогресс 2 кл.'!$B$39)</f>
        <v>НЕТ ПРОГРЕССА</v>
      </c>
      <c r="C605" s="373"/>
      <c r="D605" s="374"/>
      <c r="E605" s="372" t="str">
        <f>IF('инд. прогресс 2 кл.'!K26=1,'инд. прогресс 2 кл.'!$B$40,'инд. прогресс 2 кл.'!$B$39)</f>
        <v>НЕТ ПРОГРЕССА</v>
      </c>
      <c r="F605" s="373"/>
      <c r="G605" s="373"/>
      <c r="H605" s="373"/>
      <c r="I605" s="373"/>
      <c r="J605" s="373"/>
      <c r="K605" s="373"/>
      <c r="L605" s="372"/>
      <c r="M605" s="373"/>
      <c r="N605" s="373"/>
    </row>
    <row r="606" spans="1:15" ht="13.8" thickBot="1" x14ac:dyDescent="0.3">
      <c r="A606" s="30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</row>
    <row r="607" spans="1:15" x14ac:dyDescent="0.25">
      <c r="A607" s="287" t="s">
        <v>42</v>
      </c>
      <c r="B607" s="288"/>
      <c r="C607" s="288"/>
      <c r="D607" s="289"/>
      <c r="E607" s="31"/>
      <c r="F607" s="31"/>
      <c r="G607" s="31"/>
      <c r="H607" s="31"/>
      <c r="I607" s="31"/>
      <c r="J607" s="31"/>
      <c r="K607" s="31"/>
      <c r="L607" s="31"/>
      <c r="M607" s="31"/>
      <c r="N607" s="31"/>
    </row>
    <row r="608" spans="1:15" ht="13.8" thickBot="1" x14ac:dyDescent="0.3">
      <c r="A608" s="290"/>
      <c r="B608" s="291"/>
      <c r="C608" s="291"/>
      <c r="D608" s="292"/>
      <c r="E608" s="31"/>
      <c r="F608" s="31"/>
      <c r="G608" s="31"/>
      <c r="H608" s="31"/>
      <c r="I608" s="31"/>
      <c r="J608" s="31"/>
      <c r="K608" s="31"/>
      <c r="L608" s="31"/>
      <c r="M608" s="31"/>
      <c r="N608" s="31"/>
    </row>
    <row r="609" spans="1:14" x14ac:dyDescent="0.25">
      <c r="A609" s="32" t="s">
        <v>57</v>
      </c>
      <c r="B609" s="293">
        <f>SUM(B603:N603)</f>
        <v>0</v>
      </c>
      <c r="C609" s="294"/>
      <c r="D609" s="295"/>
      <c r="E609" s="31"/>
      <c r="F609" s="31"/>
      <c r="G609" s="31"/>
      <c r="H609" s="31"/>
      <c r="I609" s="31"/>
      <c r="J609" s="31"/>
      <c r="K609" s="31"/>
      <c r="L609" s="31"/>
      <c r="M609" s="31"/>
      <c r="N609" s="31"/>
    </row>
    <row r="610" spans="1:14" x14ac:dyDescent="0.25">
      <c r="A610" s="33" t="s">
        <v>30</v>
      </c>
      <c r="B610" s="296" t="str">
        <f>IF('инд. оценка уровня 2кл.'!R27=1,'инд. оценка уровня 2кл.'!$B$41,'инд. оценка уровня 2кл.'!$B$40)</f>
        <v>НИЖЕ БАЗОВОГО</v>
      </c>
      <c r="C610" s="297"/>
      <c r="D610" s="298"/>
      <c r="E610" s="31"/>
      <c r="F610" s="31"/>
      <c r="G610" s="31"/>
      <c r="H610" s="31"/>
      <c r="I610" s="31"/>
      <c r="J610" s="31"/>
      <c r="K610" s="31"/>
      <c r="L610" s="31"/>
      <c r="M610" s="31"/>
      <c r="N610" s="31"/>
    </row>
    <row r="611" spans="1:14" ht="13.8" thickBot="1" x14ac:dyDescent="0.3">
      <c r="A611" s="34" t="s">
        <v>41</v>
      </c>
      <c r="B611" s="372" t="str">
        <f>IF('инд. прогресс 2 кл.'!L26=1,'инд. прогресс 2 кл.'!$B$40,'инд. прогресс 2 кл.'!$B$39)</f>
        <v>НЕТ ПРОГРЕССА</v>
      </c>
      <c r="C611" s="373"/>
      <c r="D611" s="374"/>
      <c r="E611" s="31"/>
      <c r="F611" s="31"/>
      <c r="G611" s="31"/>
      <c r="H611" s="31"/>
      <c r="I611" s="31"/>
      <c r="J611" s="31"/>
      <c r="K611" s="31"/>
      <c r="L611" s="31"/>
      <c r="M611" s="31"/>
      <c r="N611" s="31"/>
    </row>
    <row r="612" spans="1:14" x14ac:dyDescent="0.25">
      <c r="A612" s="35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</row>
    <row r="613" spans="1:14" x14ac:dyDescent="0.25">
      <c r="A613" s="35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</row>
    <row r="614" spans="1:14" x14ac:dyDescent="0.25">
      <c r="A614" s="36" t="s">
        <v>50</v>
      </c>
      <c r="B614" s="36"/>
      <c r="C614" s="27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</row>
    <row r="615" spans="1:14" x14ac:dyDescent="0.25">
      <c r="A615" s="37" t="s">
        <v>51</v>
      </c>
      <c r="B615" s="375"/>
      <c r="C615" s="375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</row>
    <row r="616" spans="1:14" x14ac:dyDescent="0.25">
      <c r="A616" s="37" t="s">
        <v>52</v>
      </c>
      <c r="B616" s="376"/>
      <c r="C616" s="376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</row>
    <row r="617" spans="1:14" x14ac:dyDescent="0.25">
      <c r="A617" s="35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</row>
    <row r="618" spans="1:14" x14ac:dyDescent="0.25">
      <c r="A618" s="35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</row>
    <row r="619" spans="1:14" x14ac:dyDescent="0.25">
      <c r="A619" s="35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</row>
    <row r="620" spans="1:14" x14ac:dyDescent="0.25">
      <c r="A620" s="35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</row>
    <row r="621" spans="1:14" x14ac:dyDescent="0.25">
      <c r="A621" s="35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</row>
    <row r="622" spans="1:14" x14ac:dyDescent="0.25">
      <c r="A622" s="35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</row>
    <row r="623" spans="1:14" x14ac:dyDescent="0.25">
      <c r="A623" s="35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</row>
    <row r="624" spans="1:14" x14ac:dyDescent="0.25">
      <c r="A624" s="35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</row>
    <row r="625" spans="1:15" ht="18" x14ac:dyDescent="0.25">
      <c r="A625" s="377" t="s">
        <v>69</v>
      </c>
      <c r="B625" s="377"/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  <c r="M625" s="377"/>
      <c r="N625" s="377"/>
      <c r="O625" s="377"/>
    </row>
    <row r="626" spans="1:15" ht="18" thickBot="1" x14ac:dyDescent="0.35">
      <c r="A626" s="378">
        <f>A629</f>
        <v>0</v>
      </c>
      <c r="B626" s="378"/>
      <c r="C626" s="378"/>
      <c r="D626" s="378"/>
      <c r="E626" s="378"/>
      <c r="F626" s="378"/>
      <c r="G626" s="378"/>
      <c r="H626" s="378"/>
      <c r="I626" s="378"/>
      <c r="J626" s="378"/>
      <c r="K626" s="378"/>
      <c r="L626" s="378"/>
      <c r="M626" s="378"/>
      <c r="N626" s="378"/>
      <c r="O626" s="15">
        <f>O600+1</f>
        <v>25</v>
      </c>
    </row>
    <row r="627" spans="1:15" ht="13.8" x14ac:dyDescent="0.3">
      <c r="A627" s="16"/>
      <c r="B627" s="302" t="s">
        <v>18</v>
      </c>
      <c r="C627" s="303"/>
      <c r="D627" s="304"/>
      <c r="E627" s="302" t="s">
        <v>19</v>
      </c>
      <c r="F627" s="303"/>
      <c r="G627" s="303"/>
      <c r="H627" s="303"/>
      <c r="I627" s="303"/>
      <c r="J627" s="303"/>
      <c r="K627" s="303"/>
      <c r="L627" s="302" t="s">
        <v>34</v>
      </c>
      <c r="M627" s="303"/>
      <c r="N627" s="303"/>
    </row>
    <row r="628" spans="1:15" ht="94.8" thickBot="1" x14ac:dyDescent="0.3">
      <c r="A628" s="17"/>
      <c r="B628" s="18" t="s">
        <v>39</v>
      </c>
      <c r="C628" s="19" t="s">
        <v>3</v>
      </c>
      <c r="D628" s="20" t="s">
        <v>13</v>
      </c>
      <c r="E628" s="18" t="s">
        <v>4</v>
      </c>
      <c r="F628" s="19" t="s">
        <v>5</v>
      </c>
      <c r="G628" s="19" t="s">
        <v>36</v>
      </c>
      <c r="H628" s="19" t="s">
        <v>40</v>
      </c>
      <c r="I628" s="19" t="s">
        <v>21</v>
      </c>
      <c r="J628" s="19" t="s">
        <v>8</v>
      </c>
      <c r="K628" s="19" t="s">
        <v>17</v>
      </c>
      <c r="L628" s="18" t="s">
        <v>14</v>
      </c>
      <c r="M628" s="19" t="s">
        <v>15</v>
      </c>
      <c r="N628" s="19" t="s">
        <v>16</v>
      </c>
    </row>
    <row r="629" spans="1:15" x14ac:dyDescent="0.25">
      <c r="A629" s="21">
        <f>'инд. оценки 2 кл.'!A30</f>
        <v>0</v>
      </c>
      <c r="B629" s="22" t="str">
        <f>'инд. оценки 2 кл.'!D30</f>
        <v xml:space="preserve"> </v>
      </c>
      <c r="C629" s="23" t="str">
        <f>'инд. оценки 2 кл.'!G30</f>
        <v xml:space="preserve"> </v>
      </c>
      <c r="D629" s="24" t="str">
        <f>'инд. оценки 2 кл.'!J30</f>
        <v xml:space="preserve"> </v>
      </c>
      <c r="E629" s="22" t="str">
        <f>'инд. оценки 2 кл.'!M30</f>
        <v xml:space="preserve"> </v>
      </c>
      <c r="F629" s="23" t="str">
        <f>'инд. оценки 2 кл.'!P30</f>
        <v xml:space="preserve"> </v>
      </c>
      <c r="G629" s="23" t="str">
        <f>'инд. оценки 2 кл.'!S30</f>
        <v xml:space="preserve"> </v>
      </c>
      <c r="H629" s="23" t="str">
        <f>'инд. оценки 2 кл.'!V30</f>
        <v xml:space="preserve"> </v>
      </c>
      <c r="I629" s="23" t="str">
        <f>'инд. оценки 2 кл.'!Y30</f>
        <v xml:space="preserve"> </v>
      </c>
      <c r="J629" s="23" t="str">
        <f>'инд. оценки 2 кл.'!AB30</f>
        <v xml:space="preserve"> </v>
      </c>
      <c r="K629" s="23" t="str">
        <f>'инд. оценки 2 кл.'!AE30</f>
        <v xml:space="preserve"> </v>
      </c>
      <c r="L629" s="22" t="str">
        <f>'инд. оценки 2 кл.'!AH30</f>
        <v xml:space="preserve"> </v>
      </c>
      <c r="M629" s="23" t="str">
        <f>'инд. оценки 2 кл.'!AK30</f>
        <v xml:space="preserve"> </v>
      </c>
      <c r="N629" s="23" t="str">
        <f>'инд. оценки 2 кл.'!AN30</f>
        <v xml:space="preserve"> </v>
      </c>
    </row>
    <row r="630" spans="1:15" x14ac:dyDescent="0.25">
      <c r="A630" s="25" t="s">
        <v>47</v>
      </c>
      <c r="B630" s="296" t="str">
        <f>IF('инд. оценка уровня 2кл.'!O28=1,'инд. оценка уровня 2кл.'!$B$41,'инд. оценка уровня 2кл.'!$B$40)</f>
        <v>НИЖЕ БАЗОВОГО</v>
      </c>
      <c r="C630" s="297"/>
      <c r="D630" s="298"/>
      <c r="E630" s="296" t="str">
        <f>IF('инд. оценка уровня 2кл.'!P28=1,'инд. оценка уровня 2кл.'!$B$41,'инд. оценка уровня 2кл.'!$B$40)</f>
        <v>НИЖЕ БАЗОВОГО</v>
      </c>
      <c r="F630" s="297"/>
      <c r="G630" s="297"/>
      <c r="H630" s="297"/>
      <c r="I630" s="297"/>
      <c r="J630" s="297"/>
      <c r="K630" s="297"/>
      <c r="L630" s="296" t="str">
        <f>IF('инд. оценка уровня 2кл.'!Q28=1,'инд. оценка уровня 2кл.'!$B$41,'инд. оценка уровня 2кл.'!$B$40)</f>
        <v>НИЖЕ БАЗОВОГО</v>
      </c>
      <c r="M630" s="297"/>
      <c r="N630" s="297"/>
    </row>
    <row r="631" spans="1:15" ht="13.8" thickBot="1" x14ac:dyDescent="0.3">
      <c r="A631" s="29" t="s">
        <v>49</v>
      </c>
      <c r="B631" s="372" t="str">
        <f>IF('инд. прогресс 2 кл.'!J27=1,'инд. прогресс 2 кл.'!$B$40,'инд. прогресс 2 кл.'!$B$39)</f>
        <v>НЕТ ПРОГРЕССА</v>
      </c>
      <c r="C631" s="373"/>
      <c r="D631" s="374"/>
      <c r="E631" s="372" t="str">
        <f>IF('инд. прогресс 2 кл.'!K27=1,'инд. прогресс 2 кл.'!$B$40,'инд. прогресс 2 кл.'!$B$39)</f>
        <v>НЕТ ПРОГРЕССА</v>
      </c>
      <c r="F631" s="373"/>
      <c r="G631" s="373"/>
      <c r="H631" s="373"/>
      <c r="I631" s="373"/>
      <c r="J631" s="373"/>
      <c r="K631" s="373"/>
      <c r="L631" s="372"/>
      <c r="M631" s="373"/>
      <c r="N631" s="373"/>
    </row>
    <row r="632" spans="1:15" ht="13.8" thickBot="1" x14ac:dyDescent="0.3">
      <c r="A632" s="30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</row>
    <row r="633" spans="1:15" x14ac:dyDescent="0.25">
      <c r="A633" s="287" t="s">
        <v>42</v>
      </c>
      <c r="B633" s="288"/>
      <c r="C633" s="288"/>
      <c r="D633" s="289"/>
      <c r="E633" s="31"/>
      <c r="F633" s="31"/>
      <c r="G633" s="31"/>
      <c r="H633" s="31"/>
      <c r="I633" s="31"/>
      <c r="J633" s="31"/>
      <c r="K633" s="31"/>
      <c r="L633" s="31"/>
      <c r="M633" s="31"/>
      <c r="N633" s="31"/>
    </row>
    <row r="634" spans="1:15" ht="13.8" thickBot="1" x14ac:dyDescent="0.3">
      <c r="A634" s="290"/>
      <c r="B634" s="291"/>
      <c r="C634" s="291"/>
      <c r="D634" s="292"/>
      <c r="E634" s="31"/>
      <c r="F634" s="31"/>
      <c r="G634" s="31"/>
      <c r="H634" s="31"/>
      <c r="I634" s="31"/>
      <c r="J634" s="31"/>
      <c r="K634" s="31"/>
      <c r="L634" s="31"/>
      <c r="M634" s="31"/>
      <c r="N634" s="31"/>
    </row>
    <row r="635" spans="1:15" x14ac:dyDescent="0.25">
      <c r="A635" s="32" t="s">
        <v>57</v>
      </c>
      <c r="B635" s="293">
        <f>SUM(B629:N629)</f>
        <v>0</v>
      </c>
      <c r="C635" s="294"/>
      <c r="D635" s="295"/>
      <c r="E635" s="31"/>
      <c r="F635" s="31"/>
      <c r="G635" s="31"/>
      <c r="H635" s="31"/>
      <c r="I635" s="31"/>
      <c r="J635" s="31"/>
      <c r="K635" s="31"/>
      <c r="L635" s="31"/>
      <c r="M635" s="31"/>
      <c r="N635" s="31"/>
    </row>
    <row r="636" spans="1:15" x14ac:dyDescent="0.25">
      <c r="A636" s="33" t="s">
        <v>30</v>
      </c>
      <c r="B636" s="296" t="str">
        <f>IF('инд. оценка уровня 2кл.'!R28=1,'инд. оценка уровня 2кл.'!$B$41,'инд. оценка уровня 2кл.'!$B$40)</f>
        <v>НИЖЕ БАЗОВОГО</v>
      </c>
      <c r="C636" s="297"/>
      <c r="D636" s="298"/>
      <c r="E636" s="31"/>
      <c r="F636" s="31"/>
      <c r="G636" s="31"/>
      <c r="H636" s="31"/>
      <c r="I636" s="31"/>
      <c r="J636" s="31"/>
      <c r="K636" s="31"/>
      <c r="L636" s="31"/>
      <c r="M636" s="31"/>
      <c r="N636" s="31"/>
    </row>
    <row r="637" spans="1:15" ht="13.8" thickBot="1" x14ac:dyDescent="0.3">
      <c r="A637" s="34" t="s">
        <v>41</v>
      </c>
      <c r="B637" s="372" t="str">
        <f>IF('инд. прогресс 2 кл.'!L27=1,'инд. прогресс 2 кл.'!$B$40,'инд. прогресс 2 кл.'!$B$39)</f>
        <v>НЕТ ПРОГРЕССА</v>
      </c>
      <c r="C637" s="373"/>
      <c r="D637" s="374"/>
      <c r="E637" s="31"/>
      <c r="F637" s="31"/>
      <c r="G637" s="31"/>
      <c r="H637" s="31"/>
      <c r="I637" s="31"/>
      <c r="J637" s="31"/>
      <c r="K637" s="31"/>
      <c r="L637" s="31"/>
      <c r="M637" s="31"/>
      <c r="N637" s="31"/>
    </row>
    <row r="638" spans="1:15" x14ac:dyDescent="0.25">
      <c r="A638" s="35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</row>
    <row r="639" spans="1:15" x14ac:dyDescent="0.25">
      <c r="A639" s="35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</row>
    <row r="640" spans="1:15" x14ac:dyDescent="0.25">
      <c r="A640" s="36" t="s">
        <v>50</v>
      </c>
      <c r="B640" s="36"/>
      <c r="C640" s="27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</row>
    <row r="641" spans="1:15" x14ac:dyDescent="0.25">
      <c r="A641" s="37" t="s">
        <v>51</v>
      </c>
      <c r="B641" s="375"/>
      <c r="C641" s="375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</row>
    <row r="642" spans="1:15" x14ac:dyDescent="0.25">
      <c r="A642" s="37" t="s">
        <v>52</v>
      </c>
      <c r="B642" s="376"/>
      <c r="C642" s="376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</row>
    <row r="643" spans="1:15" x14ac:dyDescent="0.25">
      <c r="A643" s="35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</row>
    <row r="644" spans="1:15" x14ac:dyDescent="0.25">
      <c r="A644" s="35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</row>
    <row r="645" spans="1:15" x14ac:dyDescent="0.25">
      <c r="A645" s="35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</row>
    <row r="646" spans="1:15" x14ac:dyDescent="0.25">
      <c r="A646" s="35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</row>
    <row r="647" spans="1:15" x14ac:dyDescent="0.25">
      <c r="A647" s="35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</row>
    <row r="648" spans="1:15" x14ac:dyDescent="0.25">
      <c r="A648" s="35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</row>
    <row r="649" spans="1:15" x14ac:dyDescent="0.25">
      <c r="A649" s="35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5" x14ac:dyDescent="0.25">
      <c r="A650" s="35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5" ht="18" x14ac:dyDescent="0.25">
      <c r="A651" s="377" t="s">
        <v>69</v>
      </c>
      <c r="B651" s="377"/>
      <c r="C651" s="377"/>
      <c r="D651" s="377"/>
      <c r="E651" s="377"/>
      <c r="F651" s="377"/>
      <c r="G651" s="377"/>
      <c r="H651" s="377"/>
      <c r="I651" s="377"/>
      <c r="J651" s="377"/>
      <c r="K651" s="377"/>
      <c r="L651" s="377"/>
      <c r="M651" s="377"/>
      <c r="N651" s="377"/>
      <c r="O651" s="377"/>
    </row>
    <row r="652" spans="1:15" ht="18" thickBot="1" x14ac:dyDescent="0.35">
      <c r="A652" s="378">
        <f>A655</f>
        <v>0</v>
      </c>
      <c r="B652" s="378"/>
      <c r="C652" s="378"/>
      <c r="D652" s="378"/>
      <c r="E652" s="378"/>
      <c r="F652" s="378"/>
      <c r="G652" s="378"/>
      <c r="H652" s="378"/>
      <c r="I652" s="378"/>
      <c r="J652" s="378"/>
      <c r="K652" s="378"/>
      <c r="L652" s="378"/>
      <c r="M652" s="378"/>
      <c r="N652" s="378"/>
      <c r="O652" s="15">
        <f>O626+1</f>
        <v>26</v>
      </c>
    </row>
    <row r="653" spans="1:15" ht="13.8" x14ac:dyDescent="0.3">
      <c r="A653" s="16"/>
      <c r="B653" s="302" t="s">
        <v>18</v>
      </c>
      <c r="C653" s="303"/>
      <c r="D653" s="304"/>
      <c r="E653" s="302" t="s">
        <v>19</v>
      </c>
      <c r="F653" s="303"/>
      <c r="G653" s="303"/>
      <c r="H653" s="303"/>
      <c r="I653" s="303"/>
      <c r="J653" s="303"/>
      <c r="K653" s="303"/>
      <c r="L653" s="302" t="s">
        <v>34</v>
      </c>
      <c r="M653" s="303"/>
      <c r="N653" s="303"/>
    </row>
    <row r="654" spans="1:15" ht="94.8" thickBot="1" x14ac:dyDescent="0.3">
      <c r="A654" s="17"/>
      <c r="B654" s="18" t="s">
        <v>39</v>
      </c>
      <c r="C654" s="19" t="s">
        <v>3</v>
      </c>
      <c r="D654" s="20" t="s">
        <v>13</v>
      </c>
      <c r="E654" s="18" t="s">
        <v>4</v>
      </c>
      <c r="F654" s="19" t="s">
        <v>5</v>
      </c>
      <c r="G654" s="19" t="s">
        <v>36</v>
      </c>
      <c r="H654" s="19" t="s">
        <v>40</v>
      </c>
      <c r="I654" s="19" t="s">
        <v>21</v>
      </c>
      <c r="J654" s="19" t="s">
        <v>8</v>
      </c>
      <c r="K654" s="19" t="s">
        <v>17</v>
      </c>
      <c r="L654" s="18" t="s">
        <v>14</v>
      </c>
      <c r="M654" s="19" t="s">
        <v>15</v>
      </c>
      <c r="N654" s="19" t="s">
        <v>16</v>
      </c>
    </row>
    <row r="655" spans="1:15" x14ac:dyDescent="0.25">
      <c r="A655" s="21">
        <f>'инд. оценки 2 кл.'!A31</f>
        <v>0</v>
      </c>
      <c r="B655" s="22" t="str">
        <f>'инд. оценки 2 кл.'!D31</f>
        <v xml:space="preserve"> </v>
      </c>
      <c r="C655" s="23" t="str">
        <f>'инд. оценки 2 кл.'!G31</f>
        <v xml:space="preserve"> </v>
      </c>
      <c r="D655" s="24" t="str">
        <f>'инд. оценки 2 кл.'!J31</f>
        <v xml:space="preserve"> </v>
      </c>
      <c r="E655" s="22" t="str">
        <f>'инд. оценки 2 кл.'!M31</f>
        <v xml:space="preserve"> </v>
      </c>
      <c r="F655" s="23" t="str">
        <f>'инд. оценки 2 кл.'!P31</f>
        <v xml:space="preserve"> </v>
      </c>
      <c r="G655" s="23" t="str">
        <f>'инд. оценки 2 кл.'!S31</f>
        <v xml:space="preserve"> </v>
      </c>
      <c r="H655" s="23" t="str">
        <f>'инд. оценки 2 кл.'!V31</f>
        <v xml:space="preserve"> </v>
      </c>
      <c r="I655" s="23" t="str">
        <f>'инд. оценки 2 кл.'!Y31</f>
        <v xml:space="preserve"> </v>
      </c>
      <c r="J655" s="23" t="str">
        <f>'инд. оценки 2 кл.'!AB31</f>
        <v xml:space="preserve"> </v>
      </c>
      <c r="K655" s="23" t="str">
        <f>'инд. оценки 2 кл.'!AE31</f>
        <v xml:space="preserve"> </v>
      </c>
      <c r="L655" s="22" t="str">
        <f>'инд. оценки 2 кл.'!AH31</f>
        <v xml:space="preserve"> </v>
      </c>
      <c r="M655" s="23" t="str">
        <f>'инд. оценки 2 кл.'!AK31</f>
        <v xml:space="preserve"> </v>
      </c>
      <c r="N655" s="23" t="str">
        <f>'инд. оценки 2 кл.'!AN31</f>
        <v xml:space="preserve"> </v>
      </c>
    </row>
    <row r="656" spans="1:15" x14ac:dyDescent="0.25">
      <c r="A656" s="25" t="s">
        <v>47</v>
      </c>
      <c r="B656" s="296" t="str">
        <f>IF('инд. оценка уровня 2кл.'!O29=1,'инд. оценка уровня 2кл.'!$B$41,'инд. оценка уровня 2кл.'!$B$40)</f>
        <v>НИЖЕ БАЗОВОГО</v>
      </c>
      <c r="C656" s="297"/>
      <c r="D656" s="298"/>
      <c r="E656" s="296" t="str">
        <f>IF('инд. оценка уровня 2кл.'!P29=1,'инд. оценка уровня 2кл.'!$B$41,'инд. оценка уровня 2кл.'!$B$40)</f>
        <v>НИЖЕ БАЗОВОГО</v>
      </c>
      <c r="F656" s="297"/>
      <c r="G656" s="297"/>
      <c r="H656" s="297"/>
      <c r="I656" s="297"/>
      <c r="J656" s="297"/>
      <c r="K656" s="297"/>
      <c r="L656" s="296" t="str">
        <f>IF('инд. оценка уровня 2кл.'!Q29=1,'инд. оценка уровня 2кл.'!$B$41,'инд. оценка уровня 2кл.'!$B$40)</f>
        <v>НИЖЕ БАЗОВОГО</v>
      </c>
      <c r="M656" s="297"/>
      <c r="N656" s="297"/>
    </row>
    <row r="657" spans="1:14" ht="13.8" thickBot="1" x14ac:dyDescent="0.3">
      <c r="A657" s="29" t="s">
        <v>49</v>
      </c>
      <c r="B657" s="372" t="str">
        <f>IF('инд. прогресс 2 кл.'!J28=1,'инд. прогресс 2 кл.'!$B$40,'инд. прогресс 2 кл.'!$B$39)</f>
        <v>НЕТ ПРОГРЕССА</v>
      </c>
      <c r="C657" s="373"/>
      <c r="D657" s="374"/>
      <c r="E657" s="372" t="str">
        <f>IF('инд. прогресс 2 кл.'!K28=1,'инд. прогресс 2 кл.'!$B$40,'инд. прогресс 2 кл.'!$B$39)</f>
        <v>НЕТ ПРОГРЕССА</v>
      </c>
      <c r="F657" s="373"/>
      <c r="G657" s="373"/>
      <c r="H657" s="373"/>
      <c r="I657" s="373"/>
      <c r="J657" s="373"/>
      <c r="K657" s="373"/>
      <c r="L657" s="372"/>
      <c r="M657" s="373"/>
      <c r="N657" s="373"/>
    </row>
    <row r="658" spans="1:14" ht="13.8" thickBot="1" x14ac:dyDescent="0.3">
      <c r="A658" s="30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1:14" x14ac:dyDescent="0.25">
      <c r="A659" s="287" t="s">
        <v>42</v>
      </c>
      <c r="B659" s="288"/>
      <c r="C659" s="288"/>
      <c r="D659" s="289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1:14" ht="13.8" thickBot="1" x14ac:dyDescent="0.3">
      <c r="A660" s="290"/>
      <c r="B660" s="291"/>
      <c r="C660" s="291"/>
      <c r="D660" s="292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1:14" x14ac:dyDescent="0.25">
      <c r="A661" s="32" t="s">
        <v>57</v>
      </c>
      <c r="B661" s="293">
        <f>SUM(B655:N655)</f>
        <v>0</v>
      </c>
      <c r="C661" s="294"/>
      <c r="D661" s="295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1:14" x14ac:dyDescent="0.25">
      <c r="A662" s="33" t="s">
        <v>30</v>
      </c>
      <c r="B662" s="296" t="str">
        <f>IF('инд. оценка уровня 2кл.'!R29=1,'инд. оценка уровня 2кл.'!$B$41,'инд. оценка уровня 2кл.'!$B$40)</f>
        <v>НИЖЕ БАЗОВОГО</v>
      </c>
      <c r="C662" s="297"/>
      <c r="D662" s="298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1:14" ht="13.8" thickBot="1" x14ac:dyDescent="0.3">
      <c r="A663" s="34" t="s">
        <v>41</v>
      </c>
      <c r="B663" s="372" t="str">
        <f>IF('инд. прогресс 2 кл.'!L28=1,'инд. прогресс 2 кл.'!$B$40,'инд. прогресс 2 кл.'!$B$39)</f>
        <v>НЕТ ПРОГРЕССА</v>
      </c>
      <c r="C663" s="373"/>
      <c r="D663" s="374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1:14" x14ac:dyDescent="0.25">
      <c r="A664" s="35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1:14" x14ac:dyDescent="0.25">
      <c r="A665" s="35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1:14" x14ac:dyDescent="0.25">
      <c r="A666" s="36" t="s">
        <v>50</v>
      </c>
      <c r="B666" s="36"/>
      <c r="C666" s="27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1:14" x14ac:dyDescent="0.25">
      <c r="A667" s="37" t="s">
        <v>51</v>
      </c>
      <c r="B667" s="375"/>
      <c r="C667" s="375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1:14" x14ac:dyDescent="0.25">
      <c r="A668" s="37" t="s">
        <v>52</v>
      </c>
      <c r="B668" s="376"/>
      <c r="C668" s="376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1:14" x14ac:dyDescent="0.25">
      <c r="A669" s="35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1:14" x14ac:dyDescent="0.25">
      <c r="A670" s="35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1:14" x14ac:dyDescent="0.25">
      <c r="A671" s="35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1:14" x14ac:dyDescent="0.25">
      <c r="A672" s="35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1:15" x14ac:dyDescent="0.25">
      <c r="A673" s="35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1:15" x14ac:dyDescent="0.25">
      <c r="A674" s="35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1:15" x14ac:dyDescent="0.25">
      <c r="A675" s="35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1:15" x14ac:dyDescent="0.25">
      <c r="A676" s="35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1:15" ht="18" x14ac:dyDescent="0.25">
      <c r="A677" s="377" t="s">
        <v>69</v>
      </c>
      <c r="B677" s="377"/>
      <c r="C677" s="377"/>
      <c r="D677" s="377"/>
      <c r="E677" s="377"/>
      <c r="F677" s="377"/>
      <c r="G677" s="377"/>
      <c r="H677" s="377"/>
      <c r="I677" s="377"/>
      <c r="J677" s="377"/>
      <c r="K677" s="377"/>
      <c r="L677" s="377"/>
      <c r="M677" s="377"/>
      <c r="N677" s="377"/>
      <c r="O677" s="377"/>
    </row>
    <row r="678" spans="1:15" ht="18" thickBot="1" x14ac:dyDescent="0.35">
      <c r="A678" s="378">
        <f>A681</f>
        <v>0</v>
      </c>
      <c r="B678" s="378"/>
      <c r="C678" s="378"/>
      <c r="D678" s="378"/>
      <c r="E678" s="378"/>
      <c r="F678" s="378"/>
      <c r="G678" s="378"/>
      <c r="H678" s="378"/>
      <c r="I678" s="378"/>
      <c r="J678" s="378"/>
      <c r="K678" s="378"/>
      <c r="L678" s="378"/>
      <c r="M678" s="378"/>
      <c r="N678" s="378"/>
      <c r="O678" s="15">
        <f>O652+1</f>
        <v>27</v>
      </c>
    </row>
    <row r="679" spans="1:15" ht="13.8" x14ac:dyDescent="0.3">
      <c r="A679" s="16"/>
      <c r="B679" s="302" t="s">
        <v>18</v>
      </c>
      <c r="C679" s="303"/>
      <c r="D679" s="304"/>
      <c r="E679" s="302" t="s">
        <v>19</v>
      </c>
      <c r="F679" s="303"/>
      <c r="G679" s="303"/>
      <c r="H679" s="303"/>
      <c r="I679" s="303"/>
      <c r="J679" s="303"/>
      <c r="K679" s="303"/>
      <c r="L679" s="302" t="s">
        <v>34</v>
      </c>
      <c r="M679" s="303"/>
      <c r="N679" s="303"/>
    </row>
    <row r="680" spans="1:15" ht="94.8" thickBot="1" x14ac:dyDescent="0.3">
      <c r="A680" s="17"/>
      <c r="B680" s="18" t="s">
        <v>39</v>
      </c>
      <c r="C680" s="19" t="s">
        <v>3</v>
      </c>
      <c r="D680" s="20" t="s">
        <v>13</v>
      </c>
      <c r="E680" s="18" t="s">
        <v>4</v>
      </c>
      <c r="F680" s="19" t="s">
        <v>5</v>
      </c>
      <c r="G680" s="19" t="s">
        <v>36</v>
      </c>
      <c r="H680" s="19" t="s">
        <v>40</v>
      </c>
      <c r="I680" s="19" t="s">
        <v>21</v>
      </c>
      <c r="J680" s="19" t="s">
        <v>8</v>
      </c>
      <c r="K680" s="19" t="s">
        <v>17</v>
      </c>
      <c r="L680" s="18" t="s">
        <v>14</v>
      </c>
      <c r="M680" s="19" t="s">
        <v>15</v>
      </c>
      <c r="N680" s="19" t="s">
        <v>16</v>
      </c>
    </row>
    <row r="681" spans="1:15" x14ac:dyDescent="0.25">
      <c r="A681" s="21">
        <f>'инд. оценки 2 кл.'!A32</f>
        <v>0</v>
      </c>
      <c r="B681" s="22" t="str">
        <f>'инд. оценки 2 кл.'!D32</f>
        <v xml:space="preserve"> </v>
      </c>
      <c r="C681" s="23" t="str">
        <f>'инд. оценки 2 кл.'!G32</f>
        <v xml:space="preserve"> </v>
      </c>
      <c r="D681" s="24" t="str">
        <f>'инд. оценки 2 кл.'!J32</f>
        <v xml:space="preserve"> </v>
      </c>
      <c r="E681" s="22" t="str">
        <f>'инд. оценки 2 кл.'!M32</f>
        <v xml:space="preserve"> </v>
      </c>
      <c r="F681" s="23" t="str">
        <f>'инд. оценки 2 кл.'!P32</f>
        <v xml:space="preserve"> </v>
      </c>
      <c r="G681" s="23" t="str">
        <f>'инд. оценки 2 кл.'!S32</f>
        <v xml:space="preserve"> </v>
      </c>
      <c r="H681" s="23" t="str">
        <f>'инд. оценки 2 кл.'!V32</f>
        <v xml:space="preserve"> </v>
      </c>
      <c r="I681" s="23" t="str">
        <f>'инд. оценки 2 кл.'!Y32</f>
        <v xml:space="preserve"> </v>
      </c>
      <c r="J681" s="23" t="str">
        <f>'инд. оценки 2 кл.'!AB32</f>
        <v xml:space="preserve"> </v>
      </c>
      <c r="K681" s="23" t="str">
        <f>'инд. оценки 2 кл.'!AE32</f>
        <v xml:space="preserve"> </v>
      </c>
      <c r="L681" s="22" t="str">
        <f>'инд. оценки 2 кл.'!AH32</f>
        <v xml:space="preserve"> </v>
      </c>
      <c r="M681" s="23" t="str">
        <f>'инд. оценки 2 кл.'!AK32</f>
        <v xml:space="preserve"> </v>
      </c>
      <c r="N681" s="23" t="str">
        <f>'инд. оценки 2 кл.'!AN32</f>
        <v xml:space="preserve"> </v>
      </c>
    </row>
    <row r="682" spans="1:15" x14ac:dyDescent="0.25">
      <c r="A682" s="25" t="s">
        <v>47</v>
      </c>
      <c r="B682" s="296" t="str">
        <f>IF('инд. оценка уровня 2кл.'!O30=1,'инд. оценка уровня 2кл.'!$B$41,'инд. оценка уровня 2кл.'!$B$40)</f>
        <v>НИЖЕ БАЗОВОГО</v>
      </c>
      <c r="C682" s="297"/>
      <c r="D682" s="298"/>
      <c r="E682" s="296" t="str">
        <f>IF('инд. оценка уровня 2кл.'!P30=1,'инд. оценка уровня 2кл.'!$B$41,'инд. оценка уровня 2кл.'!$B$40)</f>
        <v>НИЖЕ БАЗОВОГО</v>
      </c>
      <c r="F682" s="297"/>
      <c r="G682" s="297"/>
      <c r="H682" s="297"/>
      <c r="I682" s="297"/>
      <c r="J682" s="297"/>
      <c r="K682" s="297"/>
      <c r="L682" s="296" t="str">
        <f>IF('инд. оценка уровня 2кл.'!Q30=1,'инд. оценка уровня 2кл.'!$B$41,'инд. оценка уровня 2кл.'!$B$40)</f>
        <v>НИЖЕ БАЗОВОГО</v>
      </c>
      <c r="M682" s="297"/>
      <c r="N682" s="297"/>
    </row>
    <row r="683" spans="1:15" ht="13.8" thickBot="1" x14ac:dyDescent="0.3">
      <c r="A683" s="29" t="s">
        <v>49</v>
      </c>
      <c r="B683" s="372" t="str">
        <f>IF('инд. прогресс 2 кл.'!J29=1,'инд. прогресс 2 кл.'!$B$40,'инд. прогресс 2 кл.'!$B$39)</f>
        <v>НЕТ ПРОГРЕССА</v>
      </c>
      <c r="C683" s="373"/>
      <c r="D683" s="374"/>
      <c r="E683" s="372" t="str">
        <f>IF('инд. прогресс 2 кл.'!K29=1,'инд. прогресс 2 кл.'!$B$40,'инд. прогресс 2 кл.'!$B$39)</f>
        <v>НЕТ ПРОГРЕССА</v>
      </c>
      <c r="F683" s="373"/>
      <c r="G683" s="373"/>
      <c r="H683" s="373"/>
      <c r="I683" s="373"/>
      <c r="J683" s="373"/>
      <c r="K683" s="373"/>
      <c r="L683" s="372"/>
      <c r="M683" s="373"/>
      <c r="N683" s="373"/>
    </row>
    <row r="684" spans="1:15" ht="13.8" thickBot="1" x14ac:dyDescent="0.3">
      <c r="A684" s="30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1:15" x14ac:dyDescent="0.25">
      <c r="A685" s="287" t="s">
        <v>42</v>
      </c>
      <c r="B685" s="288"/>
      <c r="C685" s="288"/>
      <c r="D685" s="289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1:15" ht="13.8" thickBot="1" x14ac:dyDescent="0.3">
      <c r="A686" s="290"/>
      <c r="B686" s="291"/>
      <c r="C686" s="291"/>
      <c r="D686" s="292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1:15" x14ac:dyDescent="0.25">
      <c r="A687" s="32" t="s">
        <v>57</v>
      </c>
      <c r="B687" s="293">
        <f>SUM(B681:N681)</f>
        <v>0</v>
      </c>
      <c r="C687" s="294"/>
      <c r="D687" s="295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1:15" x14ac:dyDescent="0.25">
      <c r="A688" s="33" t="s">
        <v>30</v>
      </c>
      <c r="B688" s="296" t="str">
        <f>IF('инд. оценка уровня 2кл.'!R30=1,'инд. оценка уровня 2кл.'!$B$41,'инд. оценка уровня 2кл.'!$B$40)</f>
        <v>НИЖЕ БАЗОВОГО</v>
      </c>
      <c r="C688" s="297"/>
      <c r="D688" s="298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1:15" ht="13.8" thickBot="1" x14ac:dyDescent="0.3">
      <c r="A689" s="34" t="s">
        <v>41</v>
      </c>
      <c r="B689" s="372" t="str">
        <f>IF('инд. прогресс 2 кл.'!L29=1,'инд. прогресс 2 кл.'!$B$40,'инд. прогресс 2 кл.'!$B$39)</f>
        <v>НЕТ ПРОГРЕССА</v>
      </c>
      <c r="C689" s="373"/>
      <c r="D689" s="374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1:15" x14ac:dyDescent="0.25">
      <c r="A690" s="35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1:15" x14ac:dyDescent="0.25">
      <c r="A691" s="35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1:15" x14ac:dyDescent="0.25">
      <c r="A692" s="36" t="s">
        <v>50</v>
      </c>
      <c r="B692" s="36"/>
      <c r="C692" s="27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1:15" x14ac:dyDescent="0.25">
      <c r="A693" s="37" t="s">
        <v>51</v>
      </c>
      <c r="B693" s="375"/>
      <c r="C693" s="375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1:15" x14ac:dyDescent="0.25">
      <c r="A694" s="37" t="s">
        <v>52</v>
      </c>
      <c r="B694" s="376"/>
      <c r="C694" s="376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1:15" x14ac:dyDescent="0.25">
      <c r="A695" s="35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1:15" x14ac:dyDescent="0.25">
      <c r="A696" s="35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1:15" x14ac:dyDescent="0.25">
      <c r="A697" s="35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1:15" x14ac:dyDescent="0.25">
      <c r="A698" s="35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1:15" x14ac:dyDescent="0.25">
      <c r="A699" s="35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1:15" x14ac:dyDescent="0.25">
      <c r="A700" s="35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1:15" x14ac:dyDescent="0.25">
      <c r="A701" s="35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1:15" x14ac:dyDescent="0.25">
      <c r="A702" s="35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5" ht="18" x14ac:dyDescent="0.25">
      <c r="A703" s="377" t="s">
        <v>69</v>
      </c>
      <c r="B703" s="377"/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377"/>
      <c r="O703" s="377"/>
    </row>
    <row r="704" spans="1:15" s="166" customFormat="1" ht="18" thickBot="1" x14ac:dyDescent="0.35">
      <c r="A704" s="378">
        <f>A707</f>
        <v>0</v>
      </c>
      <c r="B704" s="378"/>
      <c r="C704" s="378"/>
      <c r="D704" s="378"/>
      <c r="E704" s="378"/>
      <c r="F704" s="378"/>
      <c r="G704" s="378"/>
      <c r="H704" s="378"/>
      <c r="I704" s="378"/>
      <c r="J704" s="378"/>
      <c r="K704" s="378"/>
      <c r="L704" s="378"/>
      <c r="M704" s="378"/>
      <c r="N704" s="378"/>
      <c r="O704" s="15">
        <f>O678+1</f>
        <v>28</v>
      </c>
    </row>
    <row r="705" spans="1:15" s="166" customFormat="1" ht="13.8" x14ac:dyDescent="0.3">
      <c r="A705" s="16"/>
      <c r="B705" s="302" t="s">
        <v>18</v>
      </c>
      <c r="C705" s="303"/>
      <c r="D705" s="304"/>
      <c r="E705" s="302" t="s">
        <v>19</v>
      </c>
      <c r="F705" s="303"/>
      <c r="G705" s="303"/>
      <c r="H705" s="303"/>
      <c r="I705" s="303"/>
      <c r="J705" s="303"/>
      <c r="K705" s="303"/>
      <c r="L705" s="302" t="s">
        <v>34</v>
      </c>
      <c r="M705" s="303"/>
      <c r="N705" s="303"/>
      <c r="O705" s="15"/>
    </row>
    <row r="706" spans="1:15" ht="94.8" thickBot="1" x14ac:dyDescent="0.3">
      <c r="A706" s="17"/>
      <c r="B706" s="18" t="s">
        <v>39</v>
      </c>
      <c r="C706" s="19" t="s">
        <v>3</v>
      </c>
      <c r="D706" s="20" t="s">
        <v>13</v>
      </c>
      <c r="E706" s="18" t="s">
        <v>4</v>
      </c>
      <c r="F706" s="19" t="s">
        <v>5</v>
      </c>
      <c r="G706" s="19" t="s">
        <v>36</v>
      </c>
      <c r="H706" s="19" t="s">
        <v>40</v>
      </c>
      <c r="I706" s="19" t="s">
        <v>21</v>
      </c>
      <c r="J706" s="19" t="s">
        <v>8</v>
      </c>
      <c r="K706" s="19" t="s">
        <v>17</v>
      </c>
      <c r="L706" s="18" t="s">
        <v>14</v>
      </c>
      <c r="M706" s="19" t="s">
        <v>15</v>
      </c>
      <c r="N706" s="19" t="s">
        <v>16</v>
      </c>
    </row>
    <row r="707" spans="1:15" x14ac:dyDescent="0.25">
      <c r="A707" s="21">
        <f>'инд. оценки 2 кл.'!A33</f>
        <v>0</v>
      </c>
      <c r="B707" s="22" t="str">
        <f>'инд. оценки 2 кл.'!D33</f>
        <v xml:space="preserve"> </v>
      </c>
      <c r="C707" s="23" t="str">
        <f>'инд. оценки 2 кл.'!G33</f>
        <v xml:space="preserve"> </v>
      </c>
      <c r="D707" s="24" t="str">
        <f>'инд. оценки 2 кл.'!J33</f>
        <v xml:space="preserve"> </v>
      </c>
      <c r="E707" s="22" t="str">
        <f>'инд. оценки 2 кл.'!M33</f>
        <v xml:space="preserve"> </v>
      </c>
      <c r="F707" s="23" t="str">
        <f>'инд. оценки 2 кл.'!P33</f>
        <v xml:space="preserve"> </v>
      </c>
      <c r="G707" s="23" t="str">
        <f>'инд. оценки 2 кл.'!S33</f>
        <v xml:space="preserve"> </v>
      </c>
      <c r="H707" s="23" t="str">
        <f>'инд. оценки 2 кл.'!V33</f>
        <v xml:space="preserve"> </v>
      </c>
      <c r="I707" s="23" t="str">
        <f>'инд. оценки 2 кл.'!Y33</f>
        <v xml:space="preserve"> </v>
      </c>
      <c r="J707" s="23" t="str">
        <f>'инд. оценки 2 кл.'!AB33</f>
        <v xml:space="preserve"> </v>
      </c>
      <c r="K707" s="23" t="str">
        <f>'инд. оценки 2 кл.'!AE33</f>
        <v xml:space="preserve"> </v>
      </c>
      <c r="L707" s="22" t="str">
        <f>'инд. оценки 2 кл.'!AH33</f>
        <v xml:space="preserve"> </v>
      </c>
      <c r="M707" s="23" t="str">
        <f>'инд. оценки 2 кл.'!AK33</f>
        <v xml:space="preserve"> </v>
      </c>
      <c r="N707" s="23" t="str">
        <f>'инд. оценки 2 кл.'!AN33</f>
        <v xml:space="preserve"> </v>
      </c>
    </row>
    <row r="708" spans="1:15" x14ac:dyDescent="0.25">
      <c r="A708" s="25" t="s">
        <v>47</v>
      </c>
      <c r="B708" s="296" t="str">
        <f>IF('инд. оценка уровня 2кл.'!O31=1,'инд. оценка уровня 2кл.'!$B$41,'инд. оценка уровня 2кл.'!$B$40)</f>
        <v>НИЖЕ БАЗОВОГО</v>
      </c>
      <c r="C708" s="297"/>
      <c r="D708" s="298"/>
      <c r="E708" s="296" t="str">
        <f>IF('инд. оценка уровня 2кл.'!P31=1,'инд. оценка уровня 2кл.'!$B$41,'инд. оценка уровня 2кл.'!$B$40)</f>
        <v>НИЖЕ БАЗОВОГО</v>
      </c>
      <c r="F708" s="297"/>
      <c r="G708" s="297"/>
      <c r="H708" s="297"/>
      <c r="I708" s="297"/>
      <c r="J708" s="297"/>
      <c r="K708" s="297"/>
      <c r="L708" s="296" t="str">
        <f>IF('инд. оценка уровня 2кл.'!Q31=1,'инд. оценка уровня 2кл.'!$B$41,'инд. оценка уровня 2кл.'!$B$40)</f>
        <v>НИЖЕ БАЗОВОГО</v>
      </c>
      <c r="M708" s="297"/>
      <c r="N708" s="297"/>
    </row>
    <row r="709" spans="1:15" ht="13.8" thickBot="1" x14ac:dyDescent="0.3">
      <c r="A709" s="29" t="s">
        <v>49</v>
      </c>
      <c r="B709" s="372" t="str">
        <f>IF('инд. прогресс 2 кл.'!J30=1,'инд. прогресс 2 кл.'!$B$40,'инд. прогресс 2 кл.'!$B$39)</f>
        <v>НЕТ ПРОГРЕССА</v>
      </c>
      <c r="C709" s="373"/>
      <c r="D709" s="374"/>
      <c r="E709" s="372" t="str">
        <f>IF('инд. прогресс 2 кл.'!K30=1,'инд. прогресс 2 кл.'!$B$40,'инд. прогресс 2 кл.'!$B$39)</f>
        <v>НЕТ ПРОГРЕССА</v>
      </c>
      <c r="F709" s="373"/>
      <c r="G709" s="373"/>
      <c r="H709" s="373"/>
      <c r="I709" s="373"/>
      <c r="J709" s="373"/>
      <c r="K709" s="373"/>
      <c r="L709" s="372"/>
      <c r="M709" s="373"/>
      <c r="N709" s="373"/>
    </row>
    <row r="710" spans="1:15" ht="13.8" thickBot="1" x14ac:dyDescent="0.3">
      <c r="A710" s="30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5" x14ac:dyDescent="0.25">
      <c r="A711" s="287" t="s">
        <v>42</v>
      </c>
      <c r="B711" s="288"/>
      <c r="C711" s="288"/>
      <c r="D711" s="289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5" ht="13.8" thickBot="1" x14ac:dyDescent="0.3">
      <c r="A712" s="290"/>
      <c r="B712" s="291"/>
      <c r="C712" s="291"/>
      <c r="D712" s="292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5" x14ac:dyDescent="0.25">
      <c r="A713" s="32" t="s">
        <v>57</v>
      </c>
      <c r="B713" s="293">
        <f>SUM(B707:N707)</f>
        <v>0</v>
      </c>
      <c r="C713" s="294"/>
      <c r="D713" s="295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5" x14ac:dyDescent="0.25">
      <c r="A714" s="33" t="s">
        <v>30</v>
      </c>
      <c r="B714" s="296" t="str">
        <f>IF('инд. оценка уровня 2кл.'!R31=1,'инд. оценка уровня 2кл.'!$B$41,'инд. оценка уровня 2кл.'!$B$40)</f>
        <v>НИЖЕ БАЗОВОГО</v>
      </c>
      <c r="C714" s="297"/>
      <c r="D714" s="298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5" ht="13.8" thickBot="1" x14ac:dyDescent="0.3">
      <c r="A715" s="34" t="s">
        <v>41</v>
      </c>
      <c r="B715" s="372" t="str">
        <f>IF('инд. прогресс 2 кл.'!L30=1,'инд. прогресс 2 кл.'!$B$40,'инд. прогресс 2 кл.'!$B$39)</f>
        <v>НЕТ ПРОГРЕССА</v>
      </c>
      <c r="C715" s="373"/>
      <c r="D715" s="374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5" x14ac:dyDescent="0.25">
      <c r="A716" s="35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5" x14ac:dyDescent="0.25">
      <c r="A717" s="35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5" x14ac:dyDescent="0.25">
      <c r="A718" s="36" t="s">
        <v>50</v>
      </c>
      <c r="B718" s="36"/>
      <c r="C718" s="27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5" x14ac:dyDescent="0.25">
      <c r="A719" s="37" t="s">
        <v>51</v>
      </c>
      <c r="B719" s="375"/>
      <c r="C719" s="375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5" x14ac:dyDescent="0.25">
      <c r="A720" s="37" t="s">
        <v>52</v>
      </c>
      <c r="B720" s="376"/>
      <c r="C720" s="376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5" x14ac:dyDescent="0.25">
      <c r="A721" s="35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5" x14ac:dyDescent="0.25">
      <c r="A722" s="35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5" x14ac:dyDescent="0.25">
      <c r="A723" s="35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5" x14ac:dyDescent="0.25">
      <c r="A724" s="35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5" x14ac:dyDescent="0.25">
      <c r="A725" s="35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5" x14ac:dyDescent="0.25">
      <c r="A726" s="35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5" x14ac:dyDescent="0.25">
      <c r="A727" s="35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5" x14ac:dyDescent="0.25">
      <c r="A728" s="35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5" ht="18" x14ac:dyDescent="0.25">
      <c r="A729" s="377" t="s">
        <v>69</v>
      </c>
      <c r="B729" s="377"/>
      <c r="C729" s="377"/>
      <c r="D729" s="377"/>
      <c r="E729" s="377"/>
      <c r="F729" s="377"/>
      <c r="G729" s="377"/>
      <c r="H729" s="377"/>
      <c r="I729" s="377"/>
      <c r="J729" s="377"/>
      <c r="K729" s="377"/>
      <c r="L729" s="377"/>
      <c r="M729" s="377"/>
      <c r="N729" s="377"/>
      <c r="O729" s="377"/>
    </row>
    <row r="730" spans="1:15" ht="18" thickBot="1" x14ac:dyDescent="0.35">
      <c r="A730" s="378">
        <f>A733</f>
        <v>0</v>
      </c>
      <c r="B730" s="378"/>
      <c r="C730" s="378"/>
      <c r="D730" s="378"/>
      <c r="E730" s="378"/>
      <c r="F730" s="378"/>
      <c r="G730" s="378"/>
      <c r="H730" s="378"/>
      <c r="I730" s="378"/>
      <c r="J730" s="378"/>
      <c r="K730" s="378"/>
      <c r="L730" s="378"/>
      <c r="M730" s="378"/>
      <c r="N730" s="378"/>
      <c r="O730" s="15">
        <f>O704+1</f>
        <v>29</v>
      </c>
    </row>
    <row r="731" spans="1:15" ht="13.8" x14ac:dyDescent="0.3">
      <c r="A731" s="16"/>
      <c r="B731" s="302" t="s">
        <v>18</v>
      </c>
      <c r="C731" s="303"/>
      <c r="D731" s="304"/>
      <c r="E731" s="302" t="s">
        <v>19</v>
      </c>
      <c r="F731" s="303"/>
      <c r="G731" s="303"/>
      <c r="H731" s="303"/>
      <c r="I731" s="303"/>
      <c r="J731" s="303"/>
      <c r="K731" s="303"/>
      <c r="L731" s="302" t="s">
        <v>34</v>
      </c>
      <c r="M731" s="303"/>
      <c r="N731" s="303"/>
    </row>
    <row r="732" spans="1:15" ht="94.8" thickBot="1" x14ac:dyDescent="0.3">
      <c r="A732" s="17"/>
      <c r="B732" s="18" t="s">
        <v>39</v>
      </c>
      <c r="C732" s="19" t="s">
        <v>3</v>
      </c>
      <c r="D732" s="20" t="s">
        <v>13</v>
      </c>
      <c r="E732" s="18" t="s">
        <v>4</v>
      </c>
      <c r="F732" s="19" t="s">
        <v>5</v>
      </c>
      <c r="G732" s="19" t="s">
        <v>36</v>
      </c>
      <c r="H732" s="19" t="s">
        <v>40</v>
      </c>
      <c r="I732" s="19" t="s">
        <v>21</v>
      </c>
      <c r="J732" s="19" t="s">
        <v>8</v>
      </c>
      <c r="K732" s="19" t="s">
        <v>17</v>
      </c>
      <c r="L732" s="18" t="s">
        <v>14</v>
      </c>
      <c r="M732" s="19" t="s">
        <v>15</v>
      </c>
      <c r="N732" s="19" t="s">
        <v>16</v>
      </c>
    </row>
    <row r="733" spans="1:15" x14ac:dyDescent="0.25">
      <c r="A733" s="21">
        <f>'инд. оценки 2 кл.'!A34</f>
        <v>0</v>
      </c>
      <c r="B733" s="22" t="str">
        <f>'инд. оценки 2 кл.'!D34</f>
        <v xml:space="preserve"> </v>
      </c>
      <c r="C733" s="23" t="str">
        <f>'инд. оценки 2 кл.'!G34</f>
        <v xml:space="preserve"> </v>
      </c>
      <c r="D733" s="24" t="str">
        <f>'инд. оценки 2 кл.'!J34</f>
        <v xml:space="preserve"> </v>
      </c>
      <c r="E733" s="22" t="str">
        <f>'инд. оценки 2 кл.'!M34</f>
        <v xml:space="preserve"> </v>
      </c>
      <c r="F733" s="23" t="str">
        <f>'инд. оценки 2 кл.'!P34</f>
        <v xml:space="preserve"> </v>
      </c>
      <c r="G733" s="23" t="str">
        <f>'инд. оценки 2 кл.'!S34</f>
        <v xml:space="preserve"> </v>
      </c>
      <c r="H733" s="23" t="str">
        <f>'инд. оценки 2 кл.'!V34</f>
        <v xml:space="preserve"> </v>
      </c>
      <c r="I733" s="23" t="str">
        <f>'инд. оценки 2 кл.'!Y34</f>
        <v xml:space="preserve"> </v>
      </c>
      <c r="J733" s="23" t="str">
        <f>'инд. оценки 2 кл.'!AB34</f>
        <v xml:space="preserve"> </v>
      </c>
      <c r="K733" s="23" t="str">
        <f>'инд. оценки 2 кл.'!AE34</f>
        <v xml:space="preserve"> </v>
      </c>
      <c r="L733" s="22" t="str">
        <f>'инд. оценки 2 кл.'!AH34</f>
        <v xml:space="preserve"> </v>
      </c>
      <c r="M733" s="23" t="str">
        <f>'инд. оценки 2 кл.'!AK34</f>
        <v xml:space="preserve"> </v>
      </c>
      <c r="N733" s="23" t="str">
        <f>'инд. оценки 2 кл.'!AN34</f>
        <v xml:space="preserve"> </v>
      </c>
    </row>
    <row r="734" spans="1:15" x14ac:dyDescent="0.25">
      <c r="A734" s="25" t="s">
        <v>46</v>
      </c>
      <c r="B734" s="26" t="str">
        <f>'группы 2 кл.'!B33</f>
        <v xml:space="preserve"> </v>
      </c>
      <c r="C734" s="27" t="str">
        <f>'группы 2 кл.'!C33</f>
        <v xml:space="preserve"> </v>
      </c>
      <c r="D734" s="28" t="str">
        <f>'группы 2 кл.'!D33</f>
        <v xml:space="preserve"> </v>
      </c>
      <c r="E734" s="26" t="str">
        <f>'группы 2 кл.'!E33</f>
        <v xml:space="preserve"> </v>
      </c>
      <c r="F734" s="27" t="str">
        <f>'группы 2 кл.'!F33</f>
        <v xml:space="preserve"> </v>
      </c>
      <c r="G734" s="27" t="str">
        <f>'группы 2 кл.'!G33</f>
        <v xml:space="preserve"> </v>
      </c>
      <c r="H734" s="27" t="str">
        <f>'группы 2 кл.'!H33</f>
        <v xml:space="preserve"> </v>
      </c>
      <c r="I734" s="27" t="str">
        <f>'группы 2 кл.'!I33</f>
        <v xml:space="preserve"> </v>
      </c>
      <c r="J734" s="27" t="str">
        <f>'группы 2 кл.'!J33</f>
        <v xml:space="preserve"> </v>
      </c>
      <c r="K734" s="27" t="str">
        <f>'группы 2 кл.'!K33</f>
        <v xml:space="preserve"> </v>
      </c>
      <c r="L734" s="26" t="str">
        <f>'группы 2 кл.'!L33</f>
        <v xml:space="preserve"> </v>
      </c>
      <c r="M734" s="27" t="str">
        <f>'группы 2 кл.'!M33</f>
        <v xml:space="preserve"> </v>
      </c>
      <c r="N734" s="27" t="str">
        <f>'группы 2 кл.'!N33</f>
        <v xml:space="preserve"> </v>
      </c>
    </row>
    <row r="735" spans="1:15" x14ac:dyDescent="0.25">
      <c r="A735" s="25" t="s">
        <v>47</v>
      </c>
      <c r="B735" s="296" t="str">
        <f>IF('инд. оценка уровня 2кл.'!O32=1,'инд. оценка уровня 2кл.'!$B$41,'инд. оценка уровня 2кл.'!$B$40)</f>
        <v>НИЖЕ БАЗОВОГО</v>
      </c>
      <c r="C735" s="297"/>
      <c r="D735" s="298"/>
      <c r="E735" s="296" t="str">
        <f>IF('инд. оценка уровня 2кл.'!P32=1,'инд. оценка уровня 2кл.'!$B$41,'инд. оценка уровня 2кл.'!$B$40)</f>
        <v>НИЖЕ БАЗОВОГО</v>
      </c>
      <c r="F735" s="297"/>
      <c r="G735" s="297"/>
      <c r="H735" s="297"/>
      <c r="I735" s="297"/>
      <c r="J735" s="297"/>
      <c r="K735" s="297"/>
      <c r="L735" s="296" t="str">
        <f>IF('инд. оценка уровня 2кл.'!Q32=1,'инд. оценка уровня 2кл.'!$B$41,'инд. оценка уровня 2кл.'!$B$40)</f>
        <v>НИЖЕ БАЗОВОГО</v>
      </c>
      <c r="M735" s="297"/>
      <c r="N735" s="297"/>
    </row>
    <row r="736" spans="1:15" ht="13.8" thickBot="1" x14ac:dyDescent="0.3">
      <c r="A736" s="29" t="s">
        <v>49</v>
      </c>
      <c r="B736" s="372" t="str">
        <f>IF('инд. прогресс 2 кл.'!J31=1,'инд. прогресс 2 кл.'!$B$40,'инд. прогресс 2 кл.'!$B$39)</f>
        <v>НЕТ ПРОГРЕССА</v>
      </c>
      <c r="C736" s="373"/>
      <c r="D736" s="374"/>
      <c r="E736" s="372" t="str">
        <f>IF('инд. прогресс 2 кл.'!K31=1,'инд. прогресс 2 кл.'!$B$40,'инд. прогресс 2 кл.'!$B$39)</f>
        <v>НЕТ ПРОГРЕССА</v>
      </c>
      <c r="F736" s="373"/>
      <c r="G736" s="373"/>
      <c r="H736" s="373"/>
      <c r="I736" s="373"/>
      <c r="J736" s="373"/>
      <c r="K736" s="373"/>
      <c r="L736" s="372"/>
      <c r="M736" s="373"/>
      <c r="N736" s="373"/>
    </row>
    <row r="737" spans="1:14" ht="13.8" thickBot="1" x14ac:dyDescent="0.3">
      <c r="A737" s="30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x14ac:dyDescent="0.25">
      <c r="A738" s="287" t="s">
        <v>42</v>
      </c>
      <c r="B738" s="288"/>
      <c r="C738" s="288"/>
      <c r="D738" s="289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3.8" thickBot="1" x14ac:dyDescent="0.3">
      <c r="A739" s="290"/>
      <c r="B739" s="291"/>
      <c r="C739" s="291"/>
      <c r="D739" s="292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x14ac:dyDescent="0.25">
      <c r="A740" s="32" t="s">
        <v>57</v>
      </c>
      <c r="B740" s="293">
        <f>SUM(B733:N733)</f>
        <v>0</v>
      </c>
      <c r="C740" s="294"/>
      <c r="D740" s="295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x14ac:dyDescent="0.25">
      <c r="A741" s="33" t="s">
        <v>30</v>
      </c>
      <c r="B741" s="296" t="str">
        <f>IF('инд. оценка уровня 2кл.'!R32=1,'инд. оценка уровня 2кл.'!$B$41,'инд. оценка уровня 2кл.'!$B$40)</f>
        <v>НИЖЕ БАЗОВОГО</v>
      </c>
      <c r="C741" s="297"/>
      <c r="D741" s="298"/>
      <c r="E741" s="31"/>
      <c r="F741" s="31"/>
      <c r="G741" s="31"/>
      <c r="H741" s="31"/>
      <c r="I741" s="31"/>
      <c r="J741" s="31"/>
      <c r="K741" s="31"/>
      <c r="L741" s="31"/>
      <c r="M741" s="31"/>
      <c r="N741" s="31"/>
    </row>
    <row r="742" spans="1:14" ht="13.8" thickBot="1" x14ac:dyDescent="0.3">
      <c r="A742" s="34" t="s">
        <v>41</v>
      </c>
      <c r="B742" s="372" t="str">
        <f>IF('инд. прогресс 2 кл.'!L31=1,'инд. прогресс 2 кл.'!$B$40,'инд. прогресс 2 кл.'!$B$39)</f>
        <v>НЕТ ПРОГРЕССА</v>
      </c>
      <c r="C742" s="373"/>
      <c r="D742" s="374"/>
      <c r="E742" s="31"/>
      <c r="F742" s="31"/>
      <c r="G742" s="31"/>
      <c r="H742" s="31"/>
      <c r="I742" s="31"/>
      <c r="J742" s="31"/>
      <c r="K742" s="31"/>
      <c r="L742" s="31"/>
      <c r="M742" s="31"/>
      <c r="N742" s="31"/>
    </row>
    <row r="743" spans="1:14" x14ac:dyDescent="0.25">
      <c r="A743" s="35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</row>
    <row r="744" spans="1:14" x14ac:dyDescent="0.25">
      <c r="A744" s="35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</row>
    <row r="745" spans="1:14" x14ac:dyDescent="0.25">
      <c r="A745" s="36" t="s">
        <v>50</v>
      </c>
      <c r="B745" s="36"/>
      <c r="C745" s="27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</row>
    <row r="746" spans="1:14" x14ac:dyDescent="0.25">
      <c r="A746" s="37" t="s">
        <v>51</v>
      </c>
      <c r="B746" s="375"/>
      <c r="C746" s="375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</row>
    <row r="747" spans="1:14" x14ac:dyDescent="0.25">
      <c r="A747" s="37" t="s">
        <v>52</v>
      </c>
      <c r="B747" s="376"/>
      <c r="C747" s="376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</row>
    <row r="748" spans="1:14" x14ac:dyDescent="0.25">
      <c r="A748" s="35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</row>
    <row r="749" spans="1:14" x14ac:dyDescent="0.25">
      <c r="A749" s="35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</row>
    <row r="750" spans="1:14" x14ac:dyDescent="0.25">
      <c r="A750" s="35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</row>
    <row r="751" spans="1:14" x14ac:dyDescent="0.25">
      <c r="A751" s="35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</row>
    <row r="752" spans="1:14" x14ac:dyDescent="0.25">
      <c r="A752" s="35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</row>
    <row r="753" spans="1:15" x14ac:dyDescent="0.25">
      <c r="A753" s="35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</row>
    <row r="754" spans="1:15" x14ac:dyDescent="0.25">
      <c r="A754" s="35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</row>
    <row r="755" spans="1:15" x14ac:dyDescent="0.25">
      <c r="A755" s="35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</row>
    <row r="756" spans="1:15" ht="18" x14ac:dyDescent="0.25">
      <c r="A756" s="377" t="s">
        <v>69</v>
      </c>
      <c r="B756" s="377"/>
      <c r="C756" s="377"/>
      <c r="D756" s="377"/>
      <c r="E756" s="377"/>
      <c r="F756" s="377"/>
      <c r="G756" s="377"/>
      <c r="H756" s="377"/>
      <c r="I756" s="377"/>
      <c r="J756" s="377"/>
      <c r="K756" s="377"/>
      <c r="L756" s="377"/>
      <c r="M756" s="377"/>
      <c r="N756" s="377"/>
      <c r="O756" s="377"/>
    </row>
    <row r="757" spans="1:15" ht="18" thickBot="1" x14ac:dyDescent="0.35">
      <c r="A757" s="378">
        <f>A760</f>
        <v>0</v>
      </c>
      <c r="B757" s="378"/>
      <c r="C757" s="378"/>
      <c r="D757" s="378"/>
      <c r="E757" s="378"/>
      <c r="F757" s="378"/>
      <c r="G757" s="378"/>
      <c r="H757" s="378"/>
      <c r="I757" s="378"/>
      <c r="J757" s="378"/>
      <c r="K757" s="378"/>
      <c r="L757" s="378"/>
      <c r="M757" s="378"/>
      <c r="N757" s="378"/>
      <c r="O757" s="15">
        <f>O730+1</f>
        <v>30</v>
      </c>
    </row>
    <row r="758" spans="1:15" ht="13.8" x14ac:dyDescent="0.3">
      <c r="A758" s="16"/>
      <c r="B758" s="302" t="s">
        <v>18</v>
      </c>
      <c r="C758" s="303"/>
      <c r="D758" s="304"/>
      <c r="E758" s="302" t="s">
        <v>19</v>
      </c>
      <c r="F758" s="303"/>
      <c r="G758" s="303"/>
      <c r="H758" s="303"/>
      <c r="I758" s="303"/>
      <c r="J758" s="303"/>
      <c r="K758" s="303"/>
      <c r="L758" s="302" t="s">
        <v>34</v>
      </c>
      <c r="M758" s="303"/>
      <c r="N758" s="303"/>
    </row>
    <row r="759" spans="1:15" ht="94.8" thickBot="1" x14ac:dyDescent="0.3">
      <c r="A759" s="17"/>
      <c r="B759" s="18" t="s">
        <v>39</v>
      </c>
      <c r="C759" s="19" t="s">
        <v>3</v>
      </c>
      <c r="D759" s="20" t="s">
        <v>13</v>
      </c>
      <c r="E759" s="18" t="s">
        <v>4</v>
      </c>
      <c r="F759" s="19" t="s">
        <v>5</v>
      </c>
      <c r="G759" s="19" t="s">
        <v>36</v>
      </c>
      <c r="H759" s="19" t="s">
        <v>40</v>
      </c>
      <c r="I759" s="19" t="s">
        <v>21</v>
      </c>
      <c r="J759" s="19" t="s">
        <v>8</v>
      </c>
      <c r="K759" s="19" t="s">
        <v>17</v>
      </c>
      <c r="L759" s="18" t="s">
        <v>14</v>
      </c>
      <c r="M759" s="19" t="s">
        <v>15</v>
      </c>
      <c r="N759" s="19" t="s">
        <v>16</v>
      </c>
    </row>
    <row r="760" spans="1:15" x14ac:dyDescent="0.25">
      <c r="A760" s="21">
        <f>'инд. оценки 2 кл.'!A35</f>
        <v>0</v>
      </c>
      <c r="B760" s="22" t="str">
        <f>'инд. оценки 2 кл.'!D35</f>
        <v xml:space="preserve"> </v>
      </c>
      <c r="C760" s="23" t="str">
        <f>'инд. оценки 2 кл.'!G35</f>
        <v xml:space="preserve"> </v>
      </c>
      <c r="D760" s="24" t="str">
        <f>'инд. оценки 2 кл.'!J35</f>
        <v xml:space="preserve"> </v>
      </c>
      <c r="E760" s="22" t="str">
        <f>'инд. оценки 2 кл.'!M35</f>
        <v xml:space="preserve"> </v>
      </c>
      <c r="F760" s="23" t="str">
        <f>'инд. оценки 2 кл.'!P35</f>
        <v xml:space="preserve"> </v>
      </c>
      <c r="G760" s="23" t="str">
        <f>'инд. оценки 2 кл.'!S35</f>
        <v xml:space="preserve"> </v>
      </c>
      <c r="H760" s="23" t="str">
        <f>'инд. оценки 2 кл.'!V35</f>
        <v xml:space="preserve"> </v>
      </c>
      <c r="I760" s="23" t="str">
        <f>'инд. оценки 2 кл.'!Y35</f>
        <v xml:space="preserve"> </v>
      </c>
      <c r="J760" s="23" t="str">
        <f>'инд. оценки 2 кл.'!AB35</f>
        <v xml:space="preserve"> </v>
      </c>
      <c r="K760" s="23" t="str">
        <f>'инд. оценки 2 кл.'!AE35</f>
        <v xml:space="preserve"> </v>
      </c>
      <c r="L760" s="22" t="str">
        <f>'инд. оценки 2 кл.'!AH35</f>
        <v xml:space="preserve"> </v>
      </c>
      <c r="M760" s="23" t="str">
        <f>'инд. оценки 2 кл.'!AK35</f>
        <v xml:space="preserve"> </v>
      </c>
      <c r="N760" s="23" t="str">
        <f>'инд. оценки 2 кл.'!AN35</f>
        <v xml:space="preserve"> </v>
      </c>
    </row>
    <row r="761" spans="1:15" x14ac:dyDescent="0.25">
      <c r="A761" s="25" t="s">
        <v>47</v>
      </c>
      <c r="B761" s="296" t="str">
        <f>IF('инд. оценка уровня 2кл.'!O33=1,'инд. оценка уровня 2кл.'!$B$41,'инд. оценка уровня 2кл.'!$B$40)</f>
        <v>НИЖЕ БАЗОВОГО</v>
      </c>
      <c r="C761" s="297"/>
      <c r="D761" s="298"/>
      <c r="E761" s="296" t="str">
        <f>IF('инд. оценка уровня 2кл.'!P33=1,'инд. оценка уровня 2кл.'!$B$41,'инд. оценка уровня 2кл.'!$B$40)</f>
        <v>НИЖЕ БАЗОВОГО</v>
      </c>
      <c r="F761" s="297"/>
      <c r="G761" s="297"/>
      <c r="H761" s="297"/>
      <c r="I761" s="297"/>
      <c r="J761" s="297"/>
      <c r="K761" s="297"/>
      <c r="L761" s="296" t="str">
        <f>IF('инд. оценка уровня 2кл.'!Q33=1,'инд. оценка уровня 2кл.'!$B$41,'инд. оценка уровня 2кл.'!$B$40)</f>
        <v>НИЖЕ БАЗОВОГО</v>
      </c>
      <c r="M761" s="297"/>
      <c r="N761" s="297"/>
    </row>
    <row r="762" spans="1:15" ht="13.8" thickBot="1" x14ac:dyDescent="0.3">
      <c r="A762" s="29" t="s">
        <v>49</v>
      </c>
      <c r="B762" s="372" t="str">
        <f>IF('инд. прогресс 2 кл.'!J32=1,'инд. прогресс 2 кл.'!$B$40,'инд. прогресс 2 кл.'!$B$39)</f>
        <v>НЕТ ПРОГРЕССА</v>
      </c>
      <c r="C762" s="373"/>
      <c r="D762" s="374"/>
      <c r="E762" s="372" t="str">
        <f>IF('инд. прогресс 2 кл.'!K32=1,'инд. прогресс 2 кл.'!$B$40,'инд. прогресс 2 кл.'!$B$39)</f>
        <v>НЕТ ПРОГРЕССА</v>
      </c>
      <c r="F762" s="373"/>
      <c r="G762" s="373"/>
      <c r="H762" s="373"/>
      <c r="I762" s="373"/>
      <c r="J762" s="373"/>
      <c r="K762" s="373"/>
      <c r="L762" s="372"/>
      <c r="M762" s="373"/>
      <c r="N762" s="373"/>
    </row>
    <row r="763" spans="1:15" ht="13.8" thickBot="1" x14ac:dyDescent="0.3">
      <c r="A763" s="30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</row>
    <row r="764" spans="1:15" x14ac:dyDescent="0.25">
      <c r="A764" s="287" t="s">
        <v>42</v>
      </c>
      <c r="B764" s="288"/>
      <c r="C764" s="288"/>
      <c r="D764" s="289"/>
      <c r="E764" s="31"/>
      <c r="F764" s="31"/>
      <c r="G764" s="31"/>
      <c r="H764" s="31"/>
      <c r="I764" s="31"/>
      <c r="J764" s="31"/>
      <c r="K764" s="31"/>
      <c r="L764" s="31"/>
      <c r="M764" s="31"/>
      <c r="N764" s="31"/>
    </row>
    <row r="765" spans="1:15" ht="13.8" thickBot="1" x14ac:dyDescent="0.3">
      <c r="A765" s="290"/>
      <c r="B765" s="291"/>
      <c r="C765" s="291"/>
      <c r="D765" s="292"/>
      <c r="E765" s="31"/>
      <c r="F765" s="31"/>
      <c r="G765" s="31"/>
      <c r="H765" s="31"/>
      <c r="I765" s="31"/>
      <c r="J765" s="31"/>
      <c r="K765" s="31"/>
      <c r="L765" s="31"/>
      <c r="M765" s="31"/>
      <c r="N765" s="31"/>
    </row>
    <row r="766" spans="1:15" x14ac:dyDescent="0.25">
      <c r="A766" s="32" t="s">
        <v>57</v>
      </c>
      <c r="B766" s="293">
        <f>SUM(B760:N760)</f>
        <v>0</v>
      </c>
      <c r="C766" s="294"/>
      <c r="D766" s="295"/>
      <c r="E766" s="31"/>
      <c r="F766" s="31"/>
      <c r="G766" s="31"/>
      <c r="H766" s="31"/>
      <c r="I766" s="31"/>
      <c r="J766" s="31"/>
      <c r="K766" s="31"/>
      <c r="L766" s="31"/>
      <c r="M766" s="31"/>
      <c r="N766" s="31"/>
    </row>
    <row r="767" spans="1:15" x14ac:dyDescent="0.25">
      <c r="A767" s="33" t="s">
        <v>30</v>
      </c>
      <c r="B767" s="296" t="str">
        <f>IF('инд. оценка уровня 2кл.'!R33=1,'инд. оценка уровня 2кл.'!$B$41,'инд. оценка уровня 2кл.'!$B$40)</f>
        <v>НИЖЕ БАЗОВОГО</v>
      </c>
      <c r="C767" s="297"/>
      <c r="D767" s="298"/>
      <c r="E767" s="31"/>
      <c r="F767" s="31"/>
      <c r="G767" s="31"/>
      <c r="H767" s="31"/>
      <c r="I767" s="31"/>
      <c r="J767" s="31"/>
      <c r="K767" s="31"/>
      <c r="L767" s="31"/>
      <c r="M767" s="31"/>
      <c r="N767" s="31"/>
    </row>
    <row r="768" spans="1:15" ht="13.8" thickBot="1" x14ac:dyDescent="0.3">
      <c r="A768" s="34" t="s">
        <v>41</v>
      </c>
      <c r="B768" s="372" t="str">
        <f>IF('инд. прогресс 2 кл.'!L32=1,'инд. прогресс 2 кл.'!$B$40,'инд. прогресс 2 кл.'!$B$39)</f>
        <v>НЕТ ПРОГРЕССА</v>
      </c>
      <c r="C768" s="373"/>
      <c r="D768" s="374"/>
      <c r="E768" s="31"/>
      <c r="F768" s="31"/>
      <c r="G768" s="31"/>
      <c r="H768" s="31"/>
      <c r="I768" s="31"/>
      <c r="J768" s="31"/>
      <c r="K768" s="31"/>
      <c r="L768" s="31"/>
      <c r="M768" s="31"/>
      <c r="N768" s="31"/>
    </row>
    <row r="769" spans="1:15" x14ac:dyDescent="0.25">
      <c r="A769" s="35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</row>
    <row r="770" spans="1:15" x14ac:dyDescent="0.25">
      <c r="A770" s="35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</row>
    <row r="771" spans="1:15" x14ac:dyDescent="0.25">
      <c r="A771" s="36" t="s">
        <v>50</v>
      </c>
      <c r="B771" s="36"/>
      <c r="C771" s="27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</row>
    <row r="772" spans="1:15" x14ac:dyDescent="0.25">
      <c r="A772" s="37" t="s">
        <v>51</v>
      </c>
      <c r="B772" s="375"/>
      <c r="C772" s="375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</row>
    <row r="773" spans="1:15" x14ac:dyDescent="0.25">
      <c r="A773" s="37" t="s">
        <v>52</v>
      </c>
      <c r="B773" s="376"/>
      <c r="C773" s="376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</row>
    <row r="774" spans="1:15" x14ac:dyDescent="0.25">
      <c r="A774" s="35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</row>
    <row r="775" spans="1:15" x14ac:dyDescent="0.25">
      <c r="A775" s="35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</row>
    <row r="776" spans="1:15" x14ac:dyDescent="0.25">
      <c r="A776" s="35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</row>
    <row r="777" spans="1:15" x14ac:dyDescent="0.25">
      <c r="A777" s="35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</row>
    <row r="778" spans="1:15" x14ac:dyDescent="0.25">
      <c r="A778" s="35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</row>
    <row r="779" spans="1:15" x14ac:dyDescent="0.25">
      <c r="A779" s="35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</row>
    <row r="780" spans="1:15" x14ac:dyDescent="0.25">
      <c r="A780" s="35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</row>
    <row r="781" spans="1:15" x14ac:dyDescent="0.25">
      <c r="A781" s="35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</row>
    <row r="782" spans="1:15" ht="18" x14ac:dyDescent="0.25">
      <c r="A782" s="377" t="s">
        <v>69</v>
      </c>
      <c r="B782" s="377"/>
      <c r="C782" s="377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7"/>
    </row>
    <row r="783" spans="1:15" ht="18" thickBot="1" x14ac:dyDescent="0.35">
      <c r="A783" s="378">
        <f>A786</f>
        <v>0</v>
      </c>
      <c r="B783" s="378"/>
      <c r="C783" s="378"/>
      <c r="D783" s="378"/>
      <c r="E783" s="378"/>
      <c r="F783" s="378"/>
      <c r="G783" s="378"/>
      <c r="H783" s="378"/>
      <c r="I783" s="378"/>
      <c r="J783" s="378"/>
      <c r="K783" s="378"/>
      <c r="L783" s="378"/>
      <c r="M783" s="378"/>
      <c r="N783" s="378"/>
      <c r="O783" s="15">
        <f>O757+1</f>
        <v>31</v>
      </c>
    </row>
    <row r="784" spans="1:15" ht="13.8" x14ac:dyDescent="0.3">
      <c r="A784" s="16"/>
      <c r="B784" s="302" t="s">
        <v>18</v>
      </c>
      <c r="C784" s="303"/>
      <c r="D784" s="304"/>
      <c r="E784" s="302" t="s">
        <v>19</v>
      </c>
      <c r="F784" s="303"/>
      <c r="G784" s="303"/>
      <c r="H784" s="303"/>
      <c r="I784" s="303"/>
      <c r="J784" s="303"/>
      <c r="K784" s="303"/>
      <c r="L784" s="302" t="s">
        <v>34</v>
      </c>
      <c r="M784" s="303"/>
      <c r="N784" s="303"/>
    </row>
    <row r="785" spans="1:14" ht="94.8" thickBot="1" x14ac:dyDescent="0.3">
      <c r="A785" s="17"/>
      <c r="B785" s="18" t="s">
        <v>39</v>
      </c>
      <c r="C785" s="19" t="s">
        <v>3</v>
      </c>
      <c r="D785" s="20" t="s">
        <v>13</v>
      </c>
      <c r="E785" s="18" t="s">
        <v>4</v>
      </c>
      <c r="F785" s="19" t="s">
        <v>5</v>
      </c>
      <c r="G785" s="19" t="s">
        <v>36</v>
      </c>
      <c r="H785" s="19" t="s">
        <v>40</v>
      </c>
      <c r="I785" s="19" t="s">
        <v>21</v>
      </c>
      <c r="J785" s="19" t="s">
        <v>8</v>
      </c>
      <c r="K785" s="19" t="s">
        <v>17</v>
      </c>
      <c r="L785" s="18" t="s">
        <v>14</v>
      </c>
      <c r="M785" s="19" t="s">
        <v>15</v>
      </c>
      <c r="N785" s="19" t="s">
        <v>16</v>
      </c>
    </row>
    <row r="786" spans="1:14" x14ac:dyDescent="0.25">
      <c r="A786" s="21">
        <f>'инд. оценки 2 кл.'!A36</f>
        <v>0</v>
      </c>
      <c r="B786" s="22" t="str">
        <f>'инд. оценки 2 кл.'!D36</f>
        <v xml:space="preserve"> </v>
      </c>
      <c r="C786" s="23" t="str">
        <f>'инд. оценки 2 кл.'!G36</f>
        <v xml:space="preserve"> </v>
      </c>
      <c r="D786" s="24" t="str">
        <f>'инд. оценки 2 кл.'!J36</f>
        <v xml:space="preserve"> </v>
      </c>
      <c r="E786" s="22" t="str">
        <f>'инд. оценки 2 кл.'!M36</f>
        <v xml:space="preserve"> </v>
      </c>
      <c r="F786" s="23" t="str">
        <f>'инд. оценки 2 кл.'!P36</f>
        <v xml:space="preserve"> </v>
      </c>
      <c r="G786" s="23" t="str">
        <f>'инд. оценки 2 кл.'!S36</f>
        <v xml:space="preserve"> </v>
      </c>
      <c r="H786" s="23" t="str">
        <f>'инд. оценки 2 кл.'!V36</f>
        <v xml:space="preserve"> </v>
      </c>
      <c r="I786" s="23" t="str">
        <f>'инд. оценки 2 кл.'!Y36</f>
        <v xml:space="preserve"> </v>
      </c>
      <c r="J786" s="23" t="str">
        <f>'инд. оценки 2 кл.'!AB36</f>
        <v xml:space="preserve"> </v>
      </c>
      <c r="K786" s="23" t="str">
        <f>'инд. оценки 2 кл.'!AE36</f>
        <v xml:space="preserve"> </v>
      </c>
      <c r="L786" s="22" t="str">
        <f>'инд. оценки 2 кл.'!AH36</f>
        <v xml:space="preserve"> </v>
      </c>
      <c r="M786" s="23" t="str">
        <f>'инд. оценки 2 кл.'!AK36</f>
        <v xml:space="preserve"> </v>
      </c>
      <c r="N786" s="23" t="str">
        <f>'инд. оценки 2 кл.'!AN36</f>
        <v xml:space="preserve"> </v>
      </c>
    </row>
    <row r="787" spans="1:14" x14ac:dyDescent="0.25">
      <c r="A787" s="25" t="s">
        <v>47</v>
      </c>
      <c r="B787" s="296" t="str">
        <f>IF('инд. оценка уровня 2кл.'!O34=1,'инд. оценка уровня 2кл.'!$B$41,'инд. оценка уровня 2кл.'!$B$40)</f>
        <v>НИЖЕ БАЗОВОГО</v>
      </c>
      <c r="C787" s="297"/>
      <c r="D787" s="298"/>
      <c r="E787" s="296" t="str">
        <f>IF('инд. оценка уровня 2кл.'!P34=1,'инд. оценка уровня 2кл.'!$B$41,'инд. оценка уровня 2кл.'!$B$40)</f>
        <v>НИЖЕ БАЗОВОГО</v>
      </c>
      <c r="F787" s="297"/>
      <c r="G787" s="297"/>
      <c r="H787" s="297"/>
      <c r="I787" s="297"/>
      <c r="J787" s="297"/>
      <c r="K787" s="297"/>
      <c r="L787" s="296" t="str">
        <f>IF('инд. оценка уровня 2кл.'!Q34=1,'инд. оценка уровня 2кл.'!$B$41,'инд. оценка уровня 2кл.'!$B$40)</f>
        <v>НИЖЕ БАЗОВОГО</v>
      </c>
      <c r="M787" s="297"/>
      <c r="N787" s="297"/>
    </row>
    <row r="788" spans="1:14" ht="13.8" thickBot="1" x14ac:dyDescent="0.3">
      <c r="A788" s="29" t="s">
        <v>49</v>
      </c>
      <c r="B788" s="372" t="str">
        <f>IF('инд. прогресс 2 кл.'!J33=1,'инд. прогресс 2 кл.'!$B$40,'инд. прогресс 2 кл.'!$B$39)</f>
        <v>НЕТ ПРОГРЕССА</v>
      </c>
      <c r="C788" s="373"/>
      <c r="D788" s="374"/>
      <c r="E788" s="372" t="str">
        <f>IF('инд. прогресс 2 кл.'!K33=1,'инд. прогресс 2 кл.'!$B$40,'инд. прогресс 2 кл.'!$B$39)</f>
        <v>НЕТ ПРОГРЕССА</v>
      </c>
      <c r="F788" s="373"/>
      <c r="G788" s="373"/>
      <c r="H788" s="373"/>
      <c r="I788" s="373"/>
      <c r="J788" s="373"/>
      <c r="K788" s="373"/>
      <c r="L788" s="372"/>
      <c r="M788" s="373"/>
      <c r="N788" s="373"/>
    </row>
    <row r="789" spans="1:14" ht="13.8" thickBot="1" x14ac:dyDescent="0.3">
      <c r="A789" s="30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</row>
    <row r="790" spans="1:14" x14ac:dyDescent="0.25">
      <c r="A790" s="287" t="s">
        <v>42</v>
      </c>
      <c r="B790" s="288"/>
      <c r="C790" s="288"/>
      <c r="D790" s="289"/>
      <c r="E790" s="31"/>
      <c r="F790" s="31"/>
      <c r="G790" s="31"/>
      <c r="H790" s="31"/>
      <c r="I790" s="31"/>
      <c r="J790" s="31"/>
      <c r="K790" s="31"/>
      <c r="L790" s="31"/>
      <c r="M790" s="31"/>
      <c r="N790" s="31"/>
    </row>
    <row r="791" spans="1:14" ht="13.8" thickBot="1" x14ac:dyDescent="0.3">
      <c r="A791" s="290"/>
      <c r="B791" s="291"/>
      <c r="C791" s="291"/>
      <c r="D791" s="292"/>
      <c r="E791" s="31"/>
      <c r="F791" s="31"/>
      <c r="G791" s="31"/>
      <c r="H791" s="31"/>
      <c r="I791" s="31"/>
      <c r="J791" s="31"/>
      <c r="K791" s="31"/>
      <c r="L791" s="31"/>
      <c r="M791" s="31"/>
      <c r="N791" s="31"/>
    </row>
    <row r="792" spans="1:14" x14ac:dyDescent="0.25">
      <c r="A792" s="32" t="s">
        <v>57</v>
      </c>
      <c r="B792" s="293">
        <f>SUM(B786:N786)</f>
        <v>0</v>
      </c>
      <c r="C792" s="294"/>
      <c r="D792" s="295"/>
      <c r="E792" s="31"/>
      <c r="F792" s="31"/>
      <c r="G792" s="31"/>
      <c r="H792" s="31"/>
      <c r="I792" s="31"/>
      <c r="J792" s="31"/>
      <c r="K792" s="31"/>
      <c r="L792" s="31"/>
      <c r="M792" s="31"/>
      <c r="N792" s="31"/>
    </row>
    <row r="793" spans="1:14" x14ac:dyDescent="0.25">
      <c r="A793" s="33" t="s">
        <v>30</v>
      </c>
      <c r="B793" s="296" t="str">
        <f>IF('инд. оценка уровня 2кл.'!R34=1,'инд. оценка уровня 2кл.'!$B$41,'инд. оценка уровня 2кл.'!$B$40)</f>
        <v>НИЖЕ БАЗОВОГО</v>
      </c>
      <c r="C793" s="297"/>
      <c r="D793" s="298"/>
      <c r="E793" s="31"/>
      <c r="F793" s="31"/>
      <c r="G793" s="31"/>
      <c r="H793" s="31"/>
      <c r="I793" s="31"/>
      <c r="J793" s="31"/>
      <c r="K793" s="31"/>
      <c r="L793" s="31"/>
      <c r="M793" s="31"/>
      <c r="N793" s="31"/>
    </row>
    <row r="794" spans="1:14" ht="13.8" thickBot="1" x14ac:dyDescent="0.3">
      <c r="A794" s="34" t="s">
        <v>41</v>
      </c>
      <c r="B794" s="372" t="str">
        <f>IF('инд. прогресс 2 кл.'!L33=1,'инд. прогресс 2 кл.'!$B$40,'инд. прогресс 2 кл.'!$B$39)</f>
        <v>НЕТ ПРОГРЕССА</v>
      </c>
      <c r="C794" s="373"/>
      <c r="D794" s="374"/>
      <c r="E794" s="31"/>
      <c r="F794" s="31"/>
      <c r="G794" s="31"/>
      <c r="H794" s="31"/>
      <c r="I794" s="31"/>
      <c r="J794" s="31"/>
      <c r="K794" s="31"/>
      <c r="L794" s="31"/>
      <c r="M794" s="31"/>
      <c r="N794" s="31"/>
    </row>
    <row r="795" spans="1:14" x14ac:dyDescent="0.25">
      <c r="A795" s="35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</row>
    <row r="796" spans="1:14" x14ac:dyDescent="0.25">
      <c r="A796" s="35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</row>
    <row r="797" spans="1:14" x14ac:dyDescent="0.25">
      <c r="A797" s="36" t="s">
        <v>50</v>
      </c>
      <c r="B797" s="36"/>
      <c r="C797" s="27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</row>
    <row r="798" spans="1:14" x14ac:dyDescent="0.25">
      <c r="A798" s="37" t="s">
        <v>51</v>
      </c>
      <c r="B798" s="375"/>
      <c r="C798" s="375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</row>
    <row r="799" spans="1:14" x14ac:dyDescent="0.25">
      <c r="A799" s="37" t="s">
        <v>52</v>
      </c>
      <c r="B799" s="376"/>
      <c r="C799" s="376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</row>
    <row r="800" spans="1:14" x14ac:dyDescent="0.25">
      <c r="A800" s="35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</row>
    <row r="801" spans="1:15" x14ac:dyDescent="0.25">
      <c r="A801" s="35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</row>
    <row r="802" spans="1:15" x14ac:dyDescent="0.25">
      <c r="A802" s="35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</row>
    <row r="803" spans="1:15" x14ac:dyDescent="0.25">
      <c r="A803" s="35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</row>
    <row r="804" spans="1:15" x14ac:dyDescent="0.25">
      <c r="A804" s="35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</row>
    <row r="805" spans="1:15" x14ac:dyDescent="0.25">
      <c r="A805" s="35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</row>
    <row r="806" spans="1:15" x14ac:dyDescent="0.25">
      <c r="A806" s="35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</row>
    <row r="807" spans="1:15" x14ac:dyDescent="0.25">
      <c r="A807" s="35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</row>
    <row r="808" spans="1:15" ht="18" x14ac:dyDescent="0.25">
      <c r="A808" s="377" t="s">
        <v>69</v>
      </c>
      <c r="B808" s="377"/>
      <c r="C808" s="377"/>
      <c r="D808" s="377"/>
      <c r="E808" s="377"/>
      <c r="F808" s="377"/>
      <c r="G808" s="377"/>
      <c r="H808" s="377"/>
      <c r="I808" s="377"/>
      <c r="J808" s="377"/>
      <c r="K808" s="377"/>
      <c r="L808" s="377"/>
      <c r="M808" s="377"/>
      <c r="N808" s="377"/>
      <c r="O808" s="377"/>
    </row>
    <row r="809" spans="1:15" ht="18" thickBot="1" x14ac:dyDescent="0.35">
      <c r="A809" s="378">
        <f>A812</f>
        <v>0</v>
      </c>
      <c r="B809" s="378"/>
      <c r="C809" s="378"/>
      <c r="D809" s="378"/>
      <c r="E809" s="378"/>
      <c r="F809" s="378"/>
      <c r="G809" s="378"/>
      <c r="H809" s="378"/>
      <c r="I809" s="378"/>
      <c r="J809" s="378"/>
      <c r="K809" s="378"/>
      <c r="L809" s="378"/>
      <c r="M809" s="378"/>
      <c r="N809" s="378"/>
      <c r="O809" s="15">
        <f>O783+1</f>
        <v>32</v>
      </c>
    </row>
    <row r="810" spans="1:15" ht="13.8" x14ac:dyDescent="0.3">
      <c r="A810" s="16"/>
      <c r="B810" s="302" t="s">
        <v>18</v>
      </c>
      <c r="C810" s="303"/>
      <c r="D810" s="304"/>
      <c r="E810" s="302" t="s">
        <v>19</v>
      </c>
      <c r="F810" s="303"/>
      <c r="G810" s="303"/>
      <c r="H810" s="303"/>
      <c r="I810" s="303"/>
      <c r="J810" s="303"/>
      <c r="K810" s="303"/>
      <c r="L810" s="302" t="s">
        <v>34</v>
      </c>
      <c r="M810" s="303"/>
      <c r="N810" s="303"/>
    </row>
    <row r="811" spans="1:15" ht="94.8" thickBot="1" x14ac:dyDescent="0.3">
      <c r="A811" s="17"/>
      <c r="B811" s="18" t="s">
        <v>39</v>
      </c>
      <c r="C811" s="19" t="s">
        <v>3</v>
      </c>
      <c r="D811" s="20" t="s">
        <v>13</v>
      </c>
      <c r="E811" s="18" t="s">
        <v>4</v>
      </c>
      <c r="F811" s="19" t="s">
        <v>5</v>
      </c>
      <c r="G811" s="19" t="s">
        <v>36</v>
      </c>
      <c r="H811" s="19" t="s">
        <v>40</v>
      </c>
      <c r="I811" s="19" t="s">
        <v>21</v>
      </c>
      <c r="J811" s="19" t="s">
        <v>8</v>
      </c>
      <c r="K811" s="19" t="s">
        <v>17</v>
      </c>
      <c r="L811" s="18" t="s">
        <v>14</v>
      </c>
      <c r="M811" s="19" t="s">
        <v>15</v>
      </c>
      <c r="N811" s="19" t="s">
        <v>16</v>
      </c>
    </row>
    <row r="812" spans="1:15" x14ac:dyDescent="0.25">
      <c r="A812" s="21">
        <f>'инд. оценки 2 кл.'!A37</f>
        <v>0</v>
      </c>
      <c r="B812" s="22" t="str">
        <f>'инд. оценки 2 кл.'!D37</f>
        <v xml:space="preserve"> </v>
      </c>
      <c r="C812" s="23" t="str">
        <f>'инд. оценки 2 кл.'!G37</f>
        <v xml:space="preserve"> </v>
      </c>
      <c r="D812" s="24" t="str">
        <f>'инд. оценки 2 кл.'!J37</f>
        <v xml:space="preserve"> </v>
      </c>
      <c r="E812" s="22" t="str">
        <f>'инд. оценки 2 кл.'!M37</f>
        <v xml:space="preserve"> </v>
      </c>
      <c r="F812" s="23" t="str">
        <f>'инд. оценки 2 кл.'!P37</f>
        <v xml:space="preserve"> </v>
      </c>
      <c r="G812" s="23" t="str">
        <f>'инд. оценки 2 кл.'!S37</f>
        <v xml:space="preserve"> </v>
      </c>
      <c r="H812" s="23" t="str">
        <f>'инд. оценки 2 кл.'!V37</f>
        <v xml:space="preserve"> </v>
      </c>
      <c r="I812" s="23" t="str">
        <f>'инд. оценки 2 кл.'!Y37</f>
        <v xml:space="preserve"> </v>
      </c>
      <c r="J812" s="23" t="str">
        <f>'инд. оценки 2 кл.'!AB37</f>
        <v xml:space="preserve"> </v>
      </c>
      <c r="K812" s="23" t="str">
        <f>'инд. оценки 2 кл.'!AE37</f>
        <v xml:space="preserve"> </v>
      </c>
      <c r="L812" s="22" t="str">
        <f>'инд. оценки 2 кл.'!AH37</f>
        <v xml:space="preserve"> </v>
      </c>
      <c r="M812" s="23" t="str">
        <f>'инд. оценки 2 кл.'!AK37</f>
        <v xml:space="preserve"> </v>
      </c>
      <c r="N812" s="23" t="str">
        <f>'инд. оценки 2 кл.'!AN37</f>
        <v xml:space="preserve"> </v>
      </c>
    </row>
    <row r="813" spans="1:15" x14ac:dyDescent="0.25">
      <c r="A813" s="25" t="s">
        <v>47</v>
      </c>
      <c r="B813" s="296" t="str">
        <f>IF('инд. оценка уровня 2кл.'!O35=1,'инд. оценка уровня 2кл.'!$B$41,'инд. оценка уровня 2кл.'!$B$40)</f>
        <v>НИЖЕ БАЗОВОГО</v>
      </c>
      <c r="C813" s="297"/>
      <c r="D813" s="298"/>
      <c r="E813" s="296" t="str">
        <f>IF('инд. оценка уровня 2кл.'!P35=1,'инд. оценка уровня 2кл.'!$B$41,'инд. оценка уровня 2кл.'!$B$40)</f>
        <v>НИЖЕ БАЗОВОГО</v>
      </c>
      <c r="F813" s="297"/>
      <c r="G813" s="297"/>
      <c r="H813" s="297"/>
      <c r="I813" s="297"/>
      <c r="J813" s="297"/>
      <c r="K813" s="297"/>
      <c r="L813" s="296" t="str">
        <f>IF('инд. оценка уровня 2кл.'!Q35=1,'инд. оценка уровня 2кл.'!$B$41,'инд. оценка уровня 2кл.'!$B$40)</f>
        <v>НИЖЕ БАЗОВОГО</v>
      </c>
      <c r="M813" s="297"/>
      <c r="N813" s="297"/>
    </row>
    <row r="814" spans="1:15" ht="13.8" thickBot="1" x14ac:dyDescent="0.3">
      <c r="A814" s="29" t="s">
        <v>49</v>
      </c>
      <c r="B814" s="372" t="str">
        <f>IF('инд. прогресс 2 кл.'!J34=1,'инд. прогресс 2 кл.'!$B$40,'инд. прогресс 2 кл.'!$B$39)</f>
        <v>НЕТ ПРОГРЕССА</v>
      </c>
      <c r="C814" s="373"/>
      <c r="D814" s="374"/>
      <c r="E814" s="372" t="str">
        <f>IF('инд. прогресс 2 кл.'!K34=1,'инд. прогресс 2 кл.'!$B$40,'инд. прогресс 2 кл.'!$B$39)</f>
        <v>НЕТ ПРОГРЕССА</v>
      </c>
      <c r="F814" s="373"/>
      <c r="G814" s="373"/>
      <c r="H814" s="373"/>
      <c r="I814" s="373"/>
      <c r="J814" s="373"/>
      <c r="K814" s="373"/>
      <c r="L814" s="372"/>
      <c r="M814" s="373"/>
      <c r="N814" s="373"/>
    </row>
    <row r="815" spans="1:15" ht="13.8" thickBot="1" x14ac:dyDescent="0.3">
      <c r="A815" s="30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</row>
    <row r="816" spans="1:15" x14ac:dyDescent="0.25">
      <c r="A816" s="287" t="s">
        <v>42</v>
      </c>
      <c r="B816" s="288"/>
      <c r="C816" s="288"/>
      <c r="D816" s="289"/>
      <c r="E816" s="31"/>
      <c r="F816" s="31"/>
      <c r="G816" s="31"/>
      <c r="H816" s="31"/>
      <c r="I816" s="31"/>
      <c r="J816" s="31"/>
      <c r="K816" s="31"/>
      <c r="L816" s="31"/>
      <c r="M816" s="31"/>
      <c r="N816" s="31"/>
    </row>
    <row r="817" spans="1:14" ht="13.8" thickBot="1" x14ac:dyDescent="0.3">
      <c r="A817" s="290"/>
      <c r="B817" s="291"/>
      <c r="C817" s="291"/>
      <c r="D817" s="292"/>
      <c r="E817" s="31"/>
      <c r="F817" s="31"/>
      <c r="G817" s="31"/>
      <c r="H817" s="31"/>
      <c r="I817" s="31"/>
      <c r="J817" s="31"/>
      <c r="K817" s="31"/>
      <c r="L817" s="31"/>
      <c r="M817" s="31"/>
      <c r="N817" s="31"/>
    </row>
    <row r="818" spans="1:14" x14ac:dyDescent="0.25">
      <c r="A818" s="32" t="s">
        <v>57</v>
      </c>
      <c r="B818" s="293">
        <f>SUM(B812:N812)</f>
        <v>0</v>
      </c>
      <c r="C818" s="294"/>
      <c r="D818" s="295"/>
      <c r="E818" s="31"/>
      <c r="F818" s="31"/>
      <c r="G818" s="31"/>
      <c r="H818" s="31"/>
      <c r="I818" s="31"/>
      <c r="J818" s="31"/>
      <c r="K818" s="31"/>
      <c r="L818" s="31"/>
      <c r="M818" s="31"/>
      <c r="N818" s="31"/>
    </row>
    <row r="819" spans="1:14" x14ac:dyDescent="0.25">
      <c r="A819" s="33" t="s">
        <v>30</v>
      </c>
      <c r="B819" s="296" t="str">
        <f>IF('инд. оценка уровня 2кл.'!R35=1,'инд. оценка уровня 2кл.'!$B$41,'инд. оценка уровня 2кл.'!$B$40)</f>
        <v>НИЖЕ БАЗОВОГО</v>
      </c>
      <c r="C819" s="297"/>
      <c r="D819" s="298"/>
      <c r="E819" s="31"/>
      <c r="F819" s="31"/>
      <c r="G819" s="31"/>
      <c r="H819" s="31"/>
      <c r="I819" s="31"/>
      <c r="J819" s="31"/>
      <c r="K819" s="31"/>
      <c r="L819" s="31"/>
      <c r="M819" s="31"/>
      <c r="N819" s="31"/>
    </row>
    <row r="820" spans="1:14" ht="13.8" thickBot="1" x14ac:dyDescent="0.3">
      <c r="A820" s="34" t="s">
        <v>41</v>
      </c>
      <c r="B820" s="372" t="str">
        <f>IF('инд. прогресс 2 кл.'!L34=1,'инд. прогресс 2 кл.'!$B$40,'инд. прогресс 2 кл.'!$B$39)</f>
        <v>НЕТ ПРОГРЕССА</v>
      </c>
      <c r="C820" s="373"/>
      <c r="D820" s="374"/>
      <c r="E820" s="31"/>
      <c r="F820" s="31"/>
      <c r="G820" s="31"/>
      <c r="H820" s="31"/>
      <c r="I820" s="31"/>
      <c r="J820" s="31"/>
      <c r="K820" s="31"/>
      <c r="L820" s="31"/>
      <c r="M820" s="31"/>
      <c r="N820" s="31"/>
    </row>
    <row r="821" spans="1:14" x14ac:dyDescent="0.25">
      <c r="A821" s="35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</row>
    <row r="822" spans="1:14" x14ac:dyDescent="0.25">
      <c r="A822" s="35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</row>
    <row r="823" spans="1:14" x14ac:dyDescent="0.25">
      <c r="A823" s="36" t="s">
        <v>50</v>
      </c>
      <c r="B823" s="36"/>
      <c r="C823" s="27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</row>
    <row r="824" spans="1:14" x14ac:dyDescent="0.25">
      <c r="A824" s="37" t="s">
        <v>51</v>
      </c>
      <c r="B824" s="375"/>
      <c r="C824" s="375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</row>
    <row r="825" spans="1:14" x14ac:dyDescent="0.25">
      <c r="A825" s="37" t="s">
        <v>52</v>
      </c>
      <c r="B825" s="376"/>
      <c r="C825" s="376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</row>
    <row r="826" spans="1:14" x14ac:dyDescent="0.25">
      <c r="A826" s="35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</row>
    <row r="827" spans="1:14" x14ac:dyDescent="0.25">
      <c r="A827" s="35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</row>
    <row r="828" spans="1:14" x14ac:dyDescent="0.25">
      <c r="A828" s="35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</row>
    <row r="829" spans="1:14" x14ac:dyDescent="0.25">
      <c r="A829" s="35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</row>
    <row r="830" spans="1:14" x14ac:dyDescent="0.25">
      <c r="A830" s="35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</row>
    <row r="831" spans="1:14" x14ac:dyDescent="0.25">
      <c r="A831" s="35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</row>
    <row r="832" spans="1:14" x14ac:dyDescent="0.25">
      <c r="A832" s="35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</row>
    <row r="833" spans="1:15" x14ac:dyDescent="0.25">
      <c r="A833" s="35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</row>
    <row r="834" spans="1:15" ht="18" x14ac:dyDescent="0.25">
      <c r="A834" s="377" t="s">
        <v>69</v>
      </c>
      <c r="B834" s="377"/>
      <c r="C834" s="377"/>
      <c r="D834" s="377"/>
      <c r="E834" s="377"/>
      <c r="F834" s="377"/>
      <c r="G834" s="377"/>
      <c r="H834" s="377"/>
      <c r="I834" s="377"/>
      <c r="J834" s="377"/>
      <c r="K834" s="377"/>
      <c r="L834" s="377"/>
      <c r="M834" s="377"/>
      <c r="N834" s="377"/>
      <c r="O834" s="377"/>
    </row>
    <row r="835" spans="1:15" ht="18" thickBot="1" x14ac:dyDescent="0.35">
      <c r="A835" s="378">
        <f>A838</f>
        <v>0</v>
      </c>
      <c r="B835" s="378"/>
      <c r="C835" s="378"/>
      <c r="D835" s="378"/>
      <c r="E835" s="378"/>
      <c r="F835" s="378"/>
      <c r="G835" s="378"/>
      <c r="H835" s="378"/>
      <c r="I835" s="378"/>
      <c r="J835" s="378"/>
      <c r="K835" s="378"/>
      <c r="L835" s="378"/>
      <c r="M835" s="378"/>
      <c r="N835" s="378"/>
      <c r="O835" s="15">
        <f>O809+1</f>
        <v>33</v>
      </c>
    </row>
    <row r="836" spans="1:15" ht="13.8" x14ac:dyDescent="0.3">
      <c r="A836" s="16"/>
      <c r="B836" s="302" t="s">
        <v>18</v>
      </c>
      <c r="C836" s="303"/>
      <c r="D836" s="304"/>
      <c r="E836" s="302" t="s">
        <v>19</v>
      </c>
      <c r="F836" s="303"/>
      <c r="G836" s="303"/>
      <c r="H836" s="303"/>
      <c r="I836" s="303"/>
      <c r="J836" s="303"/>
      <c r="K836" s="303"/>
      <c r="L836" s="302" t="s">
        <v>34</v>
      </c>
      <c r="M836" s="303"/>
      <c r="N836" s="303"/>
    </row>
    <row r="837" spans="1:15" ht="94.8" thickBot="1" x14ac:dyDescent="0.3">
      <c r="A837" s="17"/>
      <c r="B837" s="18" t="s">
        <v>39</v>
      </c>
      <c r="C837" s="19" t="s">
        <v>3</v>
      </c>
      <c r="D837" s="20" t="s">
        <v>13</v>
      </c>
      <c r="E837" s="18" t="s">
        <v>4</v>
      </c>
      <c r="F837" s="19" t="s">
        <v>5</v>
      </c>
      <c r="G837" s="19" t="s">
        <v>36</v>
      </c>
      <c r="H837" s="19" t="s">
        <v>40</v>
      </c>
      <c r="I837" s="19" t="s">
        <v>21</v>
      </c>
      <c r="J837" s="19" t="s">
        <v>8</v>
      </c>
      <c r="K837" s="19" t="s">
        <v>17</v>
      </c>
      <c r="L837" s="18" t="s">
        <v>14</v>
      </c>
      <c r="M837" s="19" t="s">
        <v>15</v>
      </c>
      <c r="N837" s="19" t="s">
        <v>16</v>
      </c>
    </row>
    <row r="838" spans="1:15" x14ac:dyDescent="0.25">
      <c r="A838" s="21">
        <f>'инд. оценки 2 кл.'!A38</f>
        <v>0</v>
      </c>
      <c r="B838" s="22" t="str">
        <f>'инд. оценки 2 кл.'!D38</f>
        <v xml:space="preserve"> </v>
      </c>
      <c r="C838" s="23" t="str">
        <f>'инд. оценки 2 кл.'!G38</f>
        <v xml:space="preserve"> </v>
      </c>
      <c r="D838" s="24" t="str">
        <f>'инд. оценки 2 кл.'!J38</f>
        <v xml:space="preserve"> </v>
      </c>
      <c r="E838" s="22" t="str">
        <f>'инд. оценки 2 кл.'!M38</f>
        <v xml:space="preserve"> </v>
      </c>
      <c r="F838" s="23" t="str">
        <f>'инд. оценки 2 кл.'!P38</f>
        <v xml:space="preserve"> </v>
      </c>
      <c r="G838" s="23" t="str">
        <f>'инд. оценки 2 кл.'!S38</f>
        <v xml:space="preserve"> </v>
      </c>
      <c r="H838" s="23" t="str">
        <f>'инд. оценки 2 кл.'!V38</f>
        <v xml:space="preserve"> </v>
      </c>
      <c r="I838" s="23" t="str">
        <f>'инд. оценки 2 кл.'!Y38</f>
        <v xml:space="preserve"> </v>
      </c>
      <c r="J838" s="23" t="str">
        <f>'инд. оценки 2 кл.'!AB38</f>
        <v xml:space="preserve"> </v>
      </c>
      <c r="K838" s="23" t="str">
        <f>'инд. оценки 2 кл.'!AE38</f>
        <v xml:space="preserve"> </v>
      </c>
      <c r="L838" s="22" t="str">
        <f>'инд. оценки 2 кл.'!AH38</f>
        <v xml:space="preserve"> </v>
      </c>
      <c r="M838" s="23" t="str">
        <f>'инд. оценки 2 кл.'!AK38</f>
        <v xml:space="preserve"> </v>
      </c>
      <c r="N838" s="23" t="str">
        <f>'инд. оценки 2 кл.'!AN38</f>
        <v xml:space="preserve"> </v>
      </c>
    </row>
    <row r="839" spans="1:15" x14ac:dyDescent="0.25">
      <c r="A839" s="25" t="s">
        <v>47</v>
      </c>
      <c r="B839" s="296" t="str">
        <f>IF('инд. оценка уровня 2кл.'!O36=1,'инд. оценка уровня 2кл.'!$B$41,'инд. оценка уровня 2кл.'!$B$40)</f>
        <v>НИЖЕ БАЗОВОГО</v>
      </c>
      <c r="C839" s="297"/>
      <c r="D839" s="298"/>
      <c r="E839" s="296" t="str">
        <f>IF('инд. оценка уровня 2кл.'!P36=1,'инд. оценка уровня 2кл.'!$B$41,'инд. оценка уровня 2кл.'!$B$40)</f>
        <v>НИЖЕ БАЗОВОГО</v>
      </c>
      <c r="F839" s="297"/>
      <c r="G839" s="297"/>
      <c r="H839" s="297"/>
      <c r="I839" s="297"/>
      <c r="J839" s="297"/>
      <c r="K839" s="297"/>
      <c r="L839" s="296" t="str">
        <f>IF('инд. оценка уровня 2кл.'!Q36=1,'инд. оценка уровня 2кл.'!$B$41,'инд. оценка уровня 2кл.'!$B$40)</f>
        <v>НИЖЕ БАЗОВОГО</v>
      </c>
      <c r="M839" s="297"/>
      <c r="N839" s="297"/>
    </row>
    <row r="840" spans="1:15" ht="13.8" thickBot="1" x14ac:dyDescent="0.3">
      <c r="A840" s="29" t="s">
        <v>49</v>
      </c>
      <c r="B840" s="372" t="str">
        <f>IF('инд. прогресс 2 кл.'!J35=1,'инд. прогресс 2 кл.'!$B$40,'инд. прогресс 2 кл.'!$B$39)</f>
        <v>НЕТ ПРОГРЕССА</v>
      </c>
      <c r="C840" s="373"/>
      <c r="D840" s="374"/>
      <c r="E840" s="372" t="str">
        <f>IF('инд. прогресс 2 кл.'!K35=1,'инд. прогресс 2 кл.'!$B$40,'инд. прогресс 2 кл.'!$B$39)</f>
        <v>НЕТ ПРОГРЕССА</v>
      </c>
      <c r="F840" s="373"/>
      <c r="G840" s="373"/>
      <c r="H840" s="373"/>
      <c r="I840" s="373"/>
      <c r="J840" s="373"/>
      <c r="K840" s="373"/>
      <c r="L840" s="372"/>
      <c r="M840" s="373"/>
      <c r="N840" s="373"/>
    </row>
    <row r="841" spans="1:15" ht="13.8" thickBot="1" x14ac:dyDescent="0.3">
      <c r="A841" s="30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</row>
    <row r="842" spans="1:15" x14ac:dyDescent="0.25">
      <c r="A842" s="287" t="s">
        <v>42</v>
      </c>
      <c r="B842" s="288"/>
      <c r="C842" s="288"/>
      <c r="D842" s="289"/>
      <c r="E842" s="31"/>
      <c r="F842" s="31"/>
      <c r="G842" s="31"/>
      <c r="H842" s="31"/>
      <c r="I842" s="31"/>
      <c r="J842" s="31"/>
      <c r="K842" s="31"/>
      <c r="L842" s="31"/>
      <c r="M842" s="31"/>
      <c r="N842" s="31"/>
    </row>
    <row r="843" spans="1:15" ht="13.8" thickBot="1" x14ac:dyDescent="0.3">
      <c r="A843" s="290"/>
      <c r="B843" s="291"/>
      <c r="C843" s="291"/>
      <c r="D843" s="292"/>
      <c r="E843" s="31"/>
      <c r="F843" s="31"/>
      <c r="G843" s="31"/>
      <c r="H843" s="31"/>
      <c r="I843" s="31"/>
      <c r="J843" s="31"/>
      <c r="K843" s="31"/>
      <c r="L843" s="31"/>
      <c r="M843" s="31"/>
      <c r="N843" s="31"/>
    </row>
    <row r="844" spans="1:15" x14ac:dyDescent="0.25">
      <c r="A844" s="32" t="s">
        <v>57</v>
      </c>
      <c r="B844" s="293">
        <f>SUM(B838:N838)</f>
        <v>0</v>
      </c>
      <c r="C844" s="294"/>
      <c r="D844" s="295"/>
      <c r="E844" s="31"/>
      <c r="F844" s="31"/>
      <c r="G844" s="31"/>
      <c r="H844" s="31"/>
      <c r="I844" s="31"/>
      <c r="J844" s="31"/>
      <c r="K844" s="31"/>
      <c r="L844" s="31"/>
      <c r="M844" s="31"/>
      <c r="N844" s="31"/>
    </row>
    <row r="845" spans="1:15" x14ac:dyDescent="0.25">
      <c r="A845" s="33" t="s">
        <v>30</v>
      </c>
      <c r="B845" s="296" t="str">
        <f>IF('инд. оценка уровня 2кл.'!R36=1,'инд. оценка уровня 2кл.'!$B$41,'инд. оценка уровня 2кл.'!$B$40)</f>
        <v>НИЖЕ БАЗОВОГО</v>
      </c>
      <c r="C845" s="297"/>
      <c r="D845" s="298"/>
      <c r="E845" s="31"/>
      <c r="F845" s="31"/>
      <c r="G845" s="31"/>
      <c r="H845" s="31"/>
      <c r="I845" s="31"/>
      <c r="J845" s="31"/>
      <c r="K845" s="31"/>
      <c r="L845" s="31"/>
      <c r="M845" s="31"/>
      <c r="N845" s="31"/>
    </row>
    <row r="846" spans="1:15" ht="13.8" thickBot="1" x14ac:dyDescent="0.3">
      <c r="A846" s="34" t="s">
        <v>41</v>
      </c>
      <c r="B846" s="372" t="str">
        <f>IF('инд. прогресс 2 кл.'!L35=1,'инд. прогресс 2 кл.'!$B$40,'инд. прогресс 2 кл.'!$B$39)</f>
        <v>НЕТ ПРОГРЕССА</v>
      </c>
      <c r="C846" s="373"/>
      <c r="D846" s="374"/>
      <c r="E846" s="31"/>
      <c r="F846" s="31"/>
      <c r="G846" s="31"/>
      <c r="H846" s="31"/>
      <c r="I846" s="31"/>
      <c r="J846" s="31"/>
      <c r="K846" s="31"/>
      <c r="L846" s="31"/>
      <c r="M846" s="31"/>
      <c r="N846" s="31"/>
    </row>
    <row r="847" spans="1:15" x14ac:dyDescent="0.25">
      <c r="A847" s="35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</row>
    <row r="848" spans="1:15" x14ac:dyDescent="0.25">
      <c r="A848" s="35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</row>
    <row r="849" spans="1:15" x14ac:dyDescent="0.25">
      <c r="A849" s="36" t="s">
        <v>50</v>
      </c>
      <c r="B849" s="36"/>
      <c r="C849" s="27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</row>
    <row r="850" spans="1:15" x14ac:dyDescent="0.25">
      <c r="A850" s="37" t="s">
        <v>51</v>
      </c>
      <c r="B850" s="375"/>
      <c r="C850" s="375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</row>
    <row r="851" spans="1:15" x14ac:dyDescent="0.25">
      <c r="A851" s="37" t="s">
        <v>52</v>
      </c>
      <c r="B851" s="376"/>
      <c r="C851" s="376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</row>
    <row r="852" spans="1:15" x14ac:dyDescent="0.25">
      <c r="A852" s="35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</row>
    <row r="853" spans="1:15" x14ac:dyDescent="0.25">
      <c r="A853" s="35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</row>
    <row r="854" spans="1:15" x14ac:dyDescent="0.25">
      <c r="A854" s="35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</row>
    <row r="855" spans="1:15" x14ac:dyDescent="0.25">
      <c r="A855" s="35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</row>
    <row r="856" spans="1:15" x14ac:dyDescent="0.25">
      <c r="A856" s="35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</row>
    <row r="857" spans="1:15" x14ac:dyDescent="0.25">
      <c r="A857" s="35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</row>
    <row r="858" spans="1:15" x14ac:dyDescent="0.25">
      <c r="A858" s="35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</row>
    <row r="859" spans="1:15" x14ac:dyDescent="0.25">
      <c r="A859" s="35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</row>
    <row r="860" spans="1:15" ht="18" x14ac:dyDescent="0.25">
      <c r="A860" s="377" t="s">
        <v>69</v>
      </c>
      <c r="B860" s="377"/>
      <c r="C860" s="377"/>
      <c r="D860" s="377"/>
      <c r="E860" s="377"/>
      <c r="F860" s="377"/>
      <c r="G860" s="377"/>
      <c r="H860" s="377"/>
      <c r="I860" s="377"/>
      <c r="J860" s="377"/>
      <c r="K860" s="377"/>
      <c r="L860" s="377"/>
      <c r="M860" s="377"/>
      <c r="N860" s="377"/>
      <c r="O860" s="377"/>
    </row>
    <row r="861" spans="1:15" ht="18" thickBot="1" x14ac:dyDescent="0.35">
      <c r="A861" s="378">
        <f>A864</f>
        <v>0</v>
      </c>
      <c r="B861" s="378"/>
      <c r="C861" s="378"/>
      <c r="D861" s="378"/>
      <c r="E861" s="378"/>
      <c r="F861" s="378"/>
      <c r="G861" s="378"/>
      <c r="H861" s="378"/>
      <c r="I861" s="378"/>
      <c r="J861" s="378"/>
      <c r="K861" s="378"/>
      <c r="L861" s="378"/>
      <c r="M861" s="378"/>
      <c r="N861" s="378"/>
      <c r="O861" s="15">
        <f>O835+1</f>
        <v>34</v>
      </c>
    </row>
    <row r="862" spans="1:15" ht="13.8" x14ac:dyDescent="0.3">
      <c r="A862" s="16"/>
      <c r="B862" s="302" t="s">
        <v>18</v>
      </c>
      <c r="C862" s="303"/>
      <c r="D862" s="304"/>
      <c r="E862" s="302" t="s">
        <v>19</v>
      </c>
      <c r="F862" s="303"/>
      <c r="G862" s="303"/>
      <c r="H862" s="303"/>
      <c r="I862" s="303"/>
      <c r="J862" s="303"/>
      <c r="K862" s="303"/>
      <c r="L862" s="302" t="s">
        <v>34</v>
      </c>
      <c r="M862" s="303"/>
      <c r="N862" s="303"/>
    </row>
    <row r="863" spans="1:15" ht="94.8" thickBot="1" x14ac:dyDescent="0.3">
      <c r="A863" s="17"/>
      <c r="B863" s="18" t="s">
        <v>39</v>
      </c>
      <c r="C863" s="19" t="s">
        <v>3</v>
      </c>
      <c r="D863" s="20" t="s">
        <v>13</v>
      </c>
      <c r="E863" s="18" t="s">
        <v>4</v>
      </c>
      <c r="F863" s="19" t="s">
        <v>5</v>
      </c>
      <c r="G863" s="19" t="s">
        <v>36</v>
      </c>
      <c r="H863" s="19" t="s">
        <v>40</v>
      </c>
      <c r="I863" s="19" t="s">
        <v>21</v>
      </c>
      <c r="J863" s="19" t="s">
        <v>8</v>
      </c>
      <c r="K863" s="19" t="s">
        <v>17</v>
      </c>
      <c r="L863" s="18" t="s">
        <v>14</v>
      </c>
      <c r="M863" s="19" t="s">
        <v>15</v>
      </c>
      <c r="N863" s="19" t="s">
        <v>16</v>
      </c>
    </row>
    <row r="864" spans="1:15" x14ac:dyDescent="0.25">
      <c r="A864" s="21">
        <f>'инд. оценки 2 кл.'!A39</f>
        <v>0</v>
      </c>
      <c r="B864" s="22" t="str">
        <f>'инд. оценки 2 кл.'!D39</f>
        <v xml:space="preserve"> </v>
      </c>
      <c r="C864" s="23" t="str">
        <f>'инд. оценки 2 кл.'!G39</f>
        <v xml:space="preserve"> </v>
      </c>
      <c r="D864" s="24" t="str">
        <f>'инд. оценки 2 кл.'!J39</f>
        <v xml:space="preserve"> </v>
      </c>
      <c r="E864" s="22" t="str">
        <f>'инд. оценки 2 кл.'!M39</f>
        <v xml:space="preserve"> </v>
      </c>
      <c r="F864" s="23" t="str">
        <f>'инд. оценки 2 кл.'!P39</f>
        <v xml:space="preserve"> </v>
      </c>
      <c r="G864" s="23" t="str">
        <f>'инд. оценки 2 кл.'!S39</f>
        <v xml:space="preserve"> </v>
      </c>
      <c r="H864" s="23" t="str">
        <f>'инд. оценки 2 кл.'!V39</f>
        <v xml:space="preserve"> </v>
      </c>
      <c r="I864" s="23" t="str">
        <f>'инд. оценки 2 кл.'!Y39</f>
        <v xml:space="preserve"> </v>
      </c>
      <c r="J864" s="23" t="str">
        <f>'инд. оценки 2 кл.'!AB39</f>
        <v xml:space="preserve"> </v>
      </c>
      <c r="K864" s="23" t="str">
        <f>'инд. оценки 2 кл.'!AE39</f>
        <v xml:space="preserve"> </v>
      </c>
      <c r="L864" s="22" t="str">
        <f>'инд. оценки 2 кл.'!AH39</f>
        <v xml:space="preserve"> </v>
      </c>
      <c r="M864" s="23" t="str">
        <f>'инд. оценки 2 кл.'!AK39</f>
        <v xml:space="preserve"> </v>
      </c>
      <c r="N864" s="23" t="str">
        <f>'инд. оценки 2 кл.'!AN39</f>
        <v xml:space="preserve"> </v>
      </c>
    </row>
    <row r="865" spans="1:14" x14ac:dyDescent="0.25">
      <c r="A865" s="25" t="s">
        <v>47</v>
      </c>
      <c r="B865" s="296" t="str">
        <f>IF('инд. оценка уровня 2кл.'!O37=1,'инд. оценка уровня 2кл.'!$B$41,'инд. оценка уровня 2кл.'!$B$40)</f>
        <v>НИЖЕ БАЗОВОГО</v>
      </c>
      <c r="C865" s="297"/>
      <c r="D865" s="298"/>
      <c r="E865" s="296" t="str">
        <f>IF('инд. оценка уровня 2кл.'!P37=1,'инд. оценка уровня 2кл.'!$B$41,'инд. оценка уровня 2кл.'!$B$40)</f>
        <v>НИЖЕ БАЗОВОГО</v>
      </c>
      <c r="F865" s="297"/>
      <c r="G865" s="297"/>
      <c r="H865" s="297"/>
      <c r="I865" s="297"/>
      <c r="J865" s="297"/>
      <c r="K865" s="297"/>
      <c r="L865" s="296" t="str">
        <f>IF('инд. оценка уровня 2кл.'!Q37=1,'инд. оценка уровня 2кл.'!$B$41,'инд. оценка уровня 2кл.'!$B$40)</f>
        <v>НИЖЕ БАЗОВОГО</v>
      </c>
      <c r="M865" s="297"/>
      <c r="N865" s="297"/>
    </row>
    <row r="866" spans="1:14" ht="13.8" thickBot="1" x14ac:dyDescent="0.3">
      <c r="A866" s="29" t="s">
        <v>49</v>
      </c>
      <c r="B866" s="372" t="str">
        <f>IF('инд. прогресс 2 кл.'!J36=1,'инд. прогресс 2 кл.'!$B$40,'инд. прогресс 2 кл.'!$B$39)</f>
        <v>НЕТ ПРОГРЕССА</v>
      </c>
      <c r="C866" s="373"/>
      <c r="D866" s="374"/>
      <c r="E866" s="372" t="str">
        <f>IF('инд. прогресс 2 кл.'!K36=1,'инд. прогресс 2 кл.'!$B$40,'инд. прогресс 2 кл.'!$B$39)</f>
        <v>НЕТ ПРОГРЕССА</v>
      </c>
      <c r="F866" s="373"/>
      <c r="G866" s="373"/>
      <c r="H866" s="373"/>
      <c r="I866" s="373"/>
      <c r="J866" s="373"/>
      <c r="K866" s="373"/>
      <c r="L866" s="372"/>
      <c r="M866" s="373"/>
      <c r="N866" s="373"/>
    </row>
    <row r="867" spans="1:14" ht="13.8" thickBot="1" x14ac:dyDescent="0.3">
      <c r="A867" s="30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</row>
    <row r="868" spans="1:14" x14ac:dyDescent="0.25">
      <c r="A868" s="287" t="s">
        <v>42</v>
      </c>
      <c r="B868" s="288"/>
      <c r="C868" s="288"/>
      <c r="D868" s="289"/>
      <c r="E868" s="31"/>
      <c r="F868" s="31"/>
      <c r="G868" s="31"/>
      <c r="H868" s="31"/>
      <c r="I868" s="31"/>
      <c r="J868" s="31"/>
      <c r="K868" s="31"/>
      <c r="L868" s="31"/>
      <c r="M868" s="31"/>
      <c r="N868" s="31"/>
    </row>
    <row r="869" spans="1:14" ht="13.8" thickBot="1" x14ac:dyDescent="0.3">
      <c r="A869" s="290"/>
      <c r="B869" s="291"/>
      <c r="C869" s="291"/>
      <c r="D869" s="292"/>
      <c r="E869" s="31"/>
      <c r="F869" s="31"/>
      <c r="G869" s="31"/>
      <c r="H869" s="31"/>
      <c r="I869" s="31"/>
      <c r="J869" s="31"/>
      <c r="K869" s="31"/>
      <c r="L869" s="31"/>
      <c r="M869" s="31"/>
      <c r="N869" s="31"/>
    </row>
    <row r="870" spans="1:14" x14ac:dyDescent="0.25">
      <c r="A870" s="32" t="s">
        <v>57</v>
      </c>
      <c r="B870" s="293">
        <f>SUM(B864:N864)</f>
        <v>0</v>
      </c>
      <c r="C870" s="294"/>
      <c r="D870" s="295"/>
      <c r="E870" s="31"/>
      <c r="F870" s="31"/>
      <c r="G870" s="31"/>
      <c r="H870" s="31"/>
      <c r="I870" s="31"/>
      <c r="J870" s="31"/>
      <c r="K870" s="31"/>
      <c r="L870" s="31"/>
      <c r="M870" s="31"/>
      <c r="N870" s="31"/>
    </row>
    <row r="871" spans="1:14" x14ac:dyDescent="0.25">
      <c r="A871" s="33" t="s">
        <v>30</v>
      </c>
      <c r="B871" s="296" t="str">
        <f>IF('инд. оценка уровня 2кл.'!R37=1,'инд. оценка уровня 2кл.'!$B$41,'инд. оценка уровня 2кл.'!$B$40)</f>
        <v>НИЖЕ БАЗОВОГО</v>
      </c>
      <c r="C871" s="297"/>
      <c r="D871" s="298"/>
      <c r="E871" s="31"/>
      <c r="F871" s="31"/>
      <c r="G871" s="31"/>
      <c r="H871" s="31"/>
      <c r="I871" s="31"/>
      <c r="J871" s="31"/>
      <c r="K871" s="31"/>
      <c r="L871" s="31"/>
      <c r="M871" s="31"/>
      <c r="N871" s="31"/>
    </row>
    <row r="872" spans="1:14" ht="13.8" thickBot="1" x14ac:dyDescent="0.3">
      <c r="A872" s="34" t="s">
        <v>41</v>
      </c>
      <c r="B872" s="372" t="str">
        <f>IF('инд. прогресс 2 кл.'!L36=1,'инд. прогресс 2 кл.'!$B$40,'инд. прогресс 2 кл.'!$B$39)</f>
        <v>НЕТ ПРОГРЕССА</v>
      </c>
      <c r="C872" s="373"/>
      <c r="D872" s="374"/>
      <c r="E872" s="31"/>
      <c r="F872" s="31"/>
      <c r="G872" s="31"/>
      <c r="H872" s="31"/>
      <c r="I872" s="31"/>
      <c r="J872" s="31"/>
      <c r="K872" s="31"/>
      <c r="L872" s="31"/>
      <c r="M872" s="31"/>
      <c r="N872" s="31"/>
    </row>
    <row r="873" spans="1:14" x14ac:dyDescent="0.25">
      <c r="A873" s="35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</row>
    <row r="874" spans="1:14" x14ac:dyDescent="0.25">
      <c r="A874" s="35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</row>
    <row r="875" spans="1:14" x14ac:dyDescent="0.25">
      <c r="A875" s="36" t="s">
        <v>50</v>
      </c>
      <c r="B875" s="36"/>
      <c r="C875" s="27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</row>
    <row r="876" spans="1:14" x14ac:dyDescent="0.25">
      <c r="A876" s="37" t="s">
        <v>51</v>
      </c>
      <c r="B876" s="375"/>
      <c r="C876" s="375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</row>
    <row r="877" spans="1:14" x14ac:dyDescent="0.25">
      <c r="A877" s="37" t="s">
        <v>52</v>
      </c>
      <c r="B877" s="376"/>
      <c r="C877" s="376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</row>
    <row r="878" spans="1:14" x14ac:dyDescent="0.25">
      <c r="A878" s="35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</row>
    <row r="879" spans="1:14" x14ac:dyDescent="0.25">
      <c r="A879" s="35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</row>
    <row r="880" spans="1:14" x14ac:dyDescent="0.25">
      <c r="A880" s="35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</row>
    <row r="881" spans="1:15" x14ac:dyDescent="0.25">
      <c r="A881" s="35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</row>
    <row r="882" spans="1:15" x14ac:dyDescent="0.25">
      <c r="A882" s="35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</row>
    <row r="883" spans="1:15" x14ac:dyDescent="0.25">
      <c r="A883" s="35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</row>
    <row r="884" spans="1:15" x14ac:dyDescent="0.25">
      <c r="A884" s="35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</row>
    <row r="885" spans="1:15" x14ac:dyDescent="0.25">
      <c r="A885" s="35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</row>
    <row r="886" spans="1:15" ht="18" x14ac:dyDescent="0.25">
      <c r="A886" s="377" t="s">
        <v>69</v>
      </c>
      <c r="B886" s="377"/>
      <c r="C886" s="377"/>
      <c r="D886" s="377"/>
      <c r="E886" s="377"/>
      <c r="F886" s="377"/>
      <c r="G886" s="377"/>
      <c r="H886" s="377"/>
      <c r="I886" s="377"/>
      <c r="J886" s="377"/>
      <c r="K886" s="377"/>
      <c r="L886" s="377"/>
      <c r="M886" s="377"/>
      <c r="N886" s="377"/>
      <c r="O886" s="377"/>
    </row>
    <row r="887" spans="1:15" ht="18" thickBot="1" x14ac:dyDescent="0.35">
      <c r="A887" s="378">
        <f>A890</f>
        <v>0</v>
      </c>
      <c r="B887" s="378"/>
      <c r="C887" s="378"/>
      <c r="D887" s="378"/>
      <c r="E887" s="378"/>
      <c r="F887" s="378"/>
      <c r="G887" s="378"/>
      <c r="H887" s="378"/>
      <c r="I887" s="378"/>
      <c r="J887" s="378"/>
      <c r="K887" s="378"/>
      <c r="L887" s="378"/>
      <c r="M887" s="378"/>
      <c r="N887" s="378"/>
      <c r="O887" s="15">
        <f>O861+1</f>
        <v>35</v>
      </c>
    </row>
    <row r="888" spans="1:15" ht="13.8" x14ac:dyDescent="0.3">
      <c r="A888" s="16"/>
      <c r="B888" s="302" t="s">
        <v>18</v>
      </c>
      <c r="C888" s="303"/>
      <c r="D888" s="304"/>
      <c r="E888" s="302" t="s">
        <v>19</v>
      </c>
      <c r="F888" s="303"/>
      <c r="G888" s="303"/>
      <c r="H888" s="303"/>
      <c r="I888" s="303"/>
      <c r="J888" s="303"/>
      <c r="K888" s="303"/>
      <c r="L888" s="302" t="s">
        <v>34</v>
      </c>
      <c r="M888" s="303"/>
      <c r="N888" s="303"/>
    </row>
    <row r="889" spans="1:15" ht="94.8" thickBot="1" x14ac:dyDescent="0.3">
      <c r="A889" s="17"/>
      <c r="B889" s="18" t="s">
        <v>39</v>
      </c>
      <c r="C889" s="19" t="s">
        <v>3</v>
      </c>
      <c r="D889" s="20" t="s">
        <v>13</v>
      </c>
      <c r="E889" s="18" t="s">
        <v>4</v>
      </c>
      <c r="F889" s="19" t="s">
        <v>5</v>
      </c>
      <c r="G889" s="19" t="s">
        <v>36</v>
      </c>
      <c r="H889" s="19" t="s">
        <v>40</v>
      </c>
      <c r="I889" s="19" t="s">
        <v>21</v>
      </c>
      <c r="J889" s="19" t="s">
        <v>8</v>
      </c>
      <c r="K889" s="19" t="s">
        <v>17</v>
      </c>
      <c r="L889" s="18" t="s">
        <v>14</v>
      </c>
      <c r="M889" s="19" t="s">
        <v>15</v>
      </c>
      <c r="N889" s="19" t="s">
        <v>16</v>
      </c>
    </row>
    <row r="890" spans="1:15" x14ac:dyDescent="0.25">
      <c r="A890" s="21">
        <f>'инд. оценки 2 кл.'!A40</f>
        <v>0</v>
      </c>
      <c r="B890" s="22" t="str">
        <f>'инд. оценки 2 кл.'!D40</f>
        <v xml:space="preserve"> </v>
      </c>
      <c r="C890" s="23" t="str">
        <f>'инд. оценки 2 кл.'!G40</f>
        <v xml:space="preserve"> </v>
      </c>
      <c r="D890" s="24" t="str">
        <f>'инд. оценки 2 кл.'!J40</f>
        <v xml:space="preserve"> </v>
      </c>
      <c r="E890" s="22" t="str">
        <f>'инд. оценки 2 кл.'!M40</f>
        <v xml:space="preserve"> </v>
      </c>
      <c r="F890" s="23" t="str">
        <f>'инд. оценки 2 кл.'!P40</f>
        <v xml:space="preserve"> </v>
      </c>
      <c r="G890" s="23" t="str">
        <f>'инд. оценки 2 кл.'!S40</f>
        <v xml:space="preserve"> </v>
      </c>
      <c r="H890" s="23" t="str">
        <f>'инд. оценки 2 кл.'!V40</f>
        <v xml:space="preserve"> </v>
      </c>
      <c r="I890" s="23" t="str">
        <f>'инд. оценки 2 кл.'!Y40</f>
        <v xml:space="preserve"> </v>
      </c>
      <c r="J890" s="23" t="str">
        <f>'инд. оценки 2 кл.'!AB40</f>
        <v xml:space="preserve"> </v>
      </c>
      <c r="K890" s="23" t="str">
        <f>'инд. оценки 2 кл.'!AE40</f>
        <v xml:space="preserve"> </v>
      </c>
      <c r="L890" s="22" t="str">
        <f>'инд. оценки 2 кл.'!AH40</f>
        <v xml:space="preserve"> </v>
      </c>
      <c r="M890" s="23" t="str">
        <f>'инд. оценки 2 кл.'!AK40</f>
        <v xml:space="preserve"> </v>
      </c>
      <c r="N890" s="23" t="str">
        <f>'инд. оценки 2 кл.'!AN40</f>
        <v xml:space="preserve"> </v>
      </c>
    </row>
    <row r="891" spans="1:15" x14ac:dyDescent="0.25">
      <c r="A891" s="25" t="s">
        <v>47</v>
      </c>
      <c r="B891" s="296" t="str">
        <f>IF('инд. оценка уровня 2кл.'!O38=1,'инд. оценка уровня 2кл.'!$B$41,'инд. оценка уровня 2кл.'!$B$40)</f>
        <v>НИЖЕ БАЗОВОГО</v>
      </c>
      <c r="C891" s="297"/>
      <c r="D891" s="298"/>
      <c r="E891" s="296" t="str">
        <f>IF('инд. оценка уровня 2кл.'!P38=1,'инд. оценка уровня 2кл.'!$B$41,'инд. оценка уровня 2кл.'!$B$40)</f>
        <v>НИЖЕ БАЗОВОГО</v>
      </c>
      <c r="F891" s="297"/>
      <c r="G891" s="297"/>
      <c r="H891" s="297"/>
      <c r="I891" s="297"/>
      <c r="J891" s="297"/>
      <c r="K891" s="297"/>
      <c r="L891" s="296" t="str">
        <f>IF('инд. оценка уровня 2кл.'!Q38=1,'инд. оценка уровня 2кл.'!$B$41,'инд. оценка уровня 2кл.'!$B$40)</f>
        <v>НИЖЕ БАЗОВОГО</v>
      </c>
      <c r="M891" s="297"/>
      <c r="N891" s="297"/>
    </row>
    <row r="892" spans="1:15" ht="13.8" thickBot="1" x14ac:dyDescent="0.3">
      <c r="A892" s="29" t="s">
        <v>49</v>
      </c>
      <c r="B892" s="372" t="str">
        <f>IF('инд. прогресс 2 кл.'!J37=1,'инд. прогресс 2 кл.'!$B$40,'инд. прогресс 2 кл.'!$B$39)</f>
        <v>НЕТ ПРОГРЕССА</v>
      </c>
      <c r="C892" s="373"/>
      <c r="D892" s="374"/>
      <c r="E892" s="372" t="str">
        <f>IF('инд. прогресс 2 кл.'!K37=1,'инд. прогресс 2 кл.'!$B$40,'инд. прогресс 2 кл.'!$B$39)</f>
        <v>НЕТ ПРОГРЕССА</v>
      </c>
      <c r="F892" s="373"/>
      <c r="G892" s="373"/>
      <c r="H892" s="373"/>
      <c r="I892" s="373"/>
      <c r="J892" s="373"/>
      <c r="K892" s="373"/>
      <c r="L892" s="372"/>
      <c r="M892" s="373"/>
      <c r="N892" s="373"/>
    </row>
    <row r="893" spans="1:15" ht="13.8" thickBot="1" x14ac:dyDescent="0.3">
      <c r="A893" s="30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</row>
    <row r="894" spans="1:15" x14ac:dyDescent="0.25">
      <c r="A894" s="287" t="s">
        <v>42</v>
      </c>
      <c r="B894" s="288"/>
      <c r="C894" s="288"/>
      <c r="D894" s="289"/>
      <c r="E894" s="31"/>
      <c r="F894" s="31"/>
      <c r="G894" s="31"/>
      <c r="H894" s="31"/>
      <c r="I894" s="31"/>
      <c r="J894" s="31"/>
      <c r="K894" s="31"/>
      <c r="L894" s="31"/>
      <c r="M894" s="31"/>
      <c r="N894" s="31"/>
    </row>
    <row r="895" spans="1:15" ht="13.8" thickBot="1" x14ac:dyDescent="0.3">
      <c r="A895" s="290"/>
      <c r="B895" s="291"/>
      <c r="C895" s="291"/>
      <c r="D895" s="292"/>
      <c r="E895" s="31"/>
      <c r="F895" s="31"/>
      <c r="G895" s="31"/>
      <c r="H895" s="31"/>
      <c r="I895" s="31"/>
      <c r="J895" s="31"/>
      <c r="K895" s="31"/>
      <c r="L895" s="31"/>
      <c r="M895" s="31"/>
      <c r="N895" s="31"/>
    </row>
    <row r="896" spans="1:15" x14ac:dyDescent="0.25">
      <c r="A896" s="32" t="s">
        <v>57</v>
      </c>
      <c r="B896" s="293">
        <f>SUM(B890:N890)</f>
        <v>0</v>
      </c>
      <c r="C896" s="294"/>
      <c r="D896" s="295"/>
      <c r="E896" s="31"/>
      <c r="F896" s="31"/>
      <c r="G896" s="31"/>
      <c r="H896" s="31"/>
      <c r="I896" s="31"/>
      <c r="J896" s="31"/>
      <c r="K896" s="31"/>
      <c r="L896" s="31"/>
      <c r="M896" s="31"/>
      <c r="N896" s="31"/>
    </row>
    <row r="897" spans="1:14" x14ac:dyDescent="0.25">
      <c r="A897" s="33" t="s">
        <v>30</v>
      </c>
      <c r="B897" s="296" t="str">
        <f>IF('инд. оценка уровня 2кл.'!R38=1,'инд. оценка уровня 2кл.'!$B$41,'инд. оценка уровня 2кл.'!$B$40)</f>
        <v>НИЖЕ БАЗОВОГО</v>
      </c>
      <c r="C897" s="297"/>
      <c r="D897" s="298"/>
      <c r="E897" s="31"/>
      <c r="F897" s="31"/>
      <c r="G897" s="31"/>
      <c r="H897" s="31"/>
      <c r="I897" s="31"/>
      <c r="J897" s="31"/>
      <c r="K897" s="31"/>
      <c r="L897" s="31"/>
      <c r="M897" s="31"/>
      <c r="N897" s="31"/>
    </row>
    <row r="898" spans="1:14" ht="13.8" thickBot="1" x14ac:dyDescent="0.3">
      <c r="A898" s="34" t="s">
        <v>41</v>
      </c>
      <c r="B898" s="372" t="str">
        <f>IF('инд. прогресс 2 кл.'!L37=1,'инд. прогресс 2 кл.'!$B$40,'инд. прогресс 2 кл.'!$B$39)</f>
        <v>НЕТ ПРОГРЕССА</v>
      </c>
      <c r="C898" s="373"/>
      <c r="D898" s="374"/>
      <c r="E898" s="31"/>
      <c r="F898" s="31"/>
      <c r="G898" s="31"/>
      <c r="H898" s="31"/>
      <c r="I898" s="31"/>
      <c r="J898" s="31"/>
      <c r="K898" s="31"/>
      <c r="L898" s="31"/>
      <c r="M898" s="31"/>
      <c r="N898" s="31"/>
    </row>
    <row r="899" spans="1:14" x14ac:dyDescent="0.25">
      <c r="A899" s="35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</row>
    <row r="900" spans="1:14" x14ac:dyDescent="0.25">
      <c r="A900" s="35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</row>
    <row r="901" spans="1:14" x14ac:dyDescent="0.25">
      <c r="A901" s="36" t="s">
        <v>50</v>
      </c>
      <c r="B901" s="36"/>
      <c r="C901" s="27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</row>
    <row r="902" spans="1:14" x14ac:dyDescent="0.25">
      <c r="A902" s="37" t="s">
        <v>51</v>
      </c>
      <c r="B902" s="375"/>
      <c r="C902" s="375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</row>
    <row r="903" spans="1:14" x14ac:dyDescent="0.25">
      <c r="A903" s="37" t="s">
        <v>52</v>
      </c>
      <c r="B903" s="376"/>
      <c r="C903" s="376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</row>
    <row r="904" spans="1:14" x14ac:dyDescent="0.25">
      <c r="A904" s="35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</row>
    <row r="905" spans="1:14" x14ac:dyDescent="0.25">
      <c r="A905" s="35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</row>
    <row r="906" spans="1:14" x14ac:dyDescent="0.25">
      <c r="A906" s="35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</row>
    <row r="907" spans="1:14" x14ac:dyDescent="0.25">
      <c r="A907" s="35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</row>
    <row r="908" spans="1:14" x14ac:dyDescent="0.25">
      <c r="A908" s="35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</row>
    <row r="909" spans="1:14" x14ac:dyDescent="0.25">
      <c r="A909" s="35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</row>
    <row r="910" spans="1:14" x14ac:dyDescent="0.25">
      <c r="A910" s="35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</row>
    <row r="911" spans="1:14" x14ac:dyDescent="0.25">
      <c r="A911" s="35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</row>
  </sheetData>
  <sheetProtection password="CF36" sheet="1"/>
  <mergeCells count="595">
    <mergeCell ref="B840:D840"/>
    <mergeCell ref="E840:K840"/>
    <mergeCell ref="L840:N840"/>
    <mergeCell ref="B846:D846"/>
    <mergeCell ref="B850:C850"/>
    <mergeCell ref="B851:C851"/>
    <mergeCell ref="A842:D843"/>
    <mergeCell ref="B844:D844"/>
    <mergeCell ref="B845:D845"/>
    <mergeCell ref="B836:D836"/>
    <mergeCell ref="E836:K836"/>
    <mergeCell ref="L836:N836"/>
    <mergeCell ref="B820:D820"/>
    <mergeCell ref="B824:C824"/>
    <mergeCell ref="B825:C825"/>
    <mergeCell ref="A834:O834"/>
    <mergeCell ref="B839:D839"/>
    <mergeCell ref="E839:K839"/>
    <mergeCell ref="L839:N839"/>
    <mergeCell ref="A816:D817"/>
    <mergeCell ref="B818:D818"/>
    <mergeCell ref="B819:D819"/>
    <mergeCell ref="B813:D813"/>
    <mergeCell ref="E813:K813"/>
    <mergeCell ref="A835:N835"/>
    <mergeCell ref="B814:D814"/>
    <mergeCell ref="E814:K814"/>
    <mergeCell ref="L814:N814"/>
    <mergeCell ref="B460:C460"/>
    <mergeCell ref="B474:D474"/>
    <mergeCell ref="A470:N470"/>
    <mergeCell ref="B471:D471"/>
    <mergeCell ref="B687:D687"/>
    <mergeCell ref="B688:D688"/>
    <mergeCell ref="B689:D689"/>
    <mergeCell ref="L813:N813"/>
    <mergeCell ref="B683:D683"/>
    <mergeCell ref="E683:K683"/>
    <mergeCell ref="L683:N683"/>
    <mergeCell ref="A685:D686"/>
    <mergeCell ref="L708:N708"/>
    <mergeCell ref="B709:D709"/>
    <mergeCell ref="A808:O808"/>
    <mergeCell ref="A809:N809"/>
    <mergeCell ref="B810:D810"/>
    <mergeCell ref="E810:K810"/>
    <mergeCell ref="L810:N810"/>
    <mergeCell ref="B693:C693"/>
    <mergeCell ref="B694:C694"/>
    <mergeCell ref="E709:K709"/>
    <mergeCell ref="L709:N709"/>
    <mergeCell ref="A711:D712"/>
    <mergeCell ref="B679:D679"/>
    <mergeCell ref="E679:K679"/>
    <mergeCell ref="L679:N679"/>
    <mergeCell ref="B656:D656"/>
    <mergeCell ref="B682:D682"/>
    <mergeCell ref="E682:K682"/>
    <mergeCell ref="L682:N682"/>
    <mergeCell ref="A521:O521"/>
    <mergeCell ref="B663:D663"/>
    <mergeCell ref="B641:C641"/>
    <mergeCell ref="A652:N652"/>
    <mergeCell ref="B653:D653"/>
    <mergeCell ref="A677:O677"/>
    <mergeCell ref="A678:N678"/>
    <mergeCell ref="B668:C668"/>
    <mergeCell ref="A659:D660"/>
    <mergeCell ref="B661:D661"/>
    <mergeCell ref="B642:C642"/>
    <mergeCell ref="E657:K657"/>
    <mergeCell ref="L657:N657"/>
    <mergeCell ref="A633:D634"/>
    <mergeCell ref="B662:D662"/>
    <mergeCell ref="E656:K656"/>
    <mergeCell ref="L656:N656"/>
    <mergeCell ref="B667:C667"/>
    <mergeCell ref="B610:D610"/>
    <mergeCell ref="B611:D611"/>
    <mergeCell ref="B631:D631"/>
    <mergeCell ref="E631:K631"/>
    <mergeCell ref="B615:C615"/>
    <mergeCell ref="B616:C616"/>
    <mergeCell ref="B630:D630"/>
    <mergeCell ref="A626:N626"/>
    <mergeCell ref="B627:D627"/>
    <mergeCell ref="E630:K630"/>
    <mergeCell ref="L631:N631"/>
    <mergeCell ref="E627:K627"/>
    <mergeCell ref="L627:N627"/>
    <mergeCell ref="B657:D657"/>
    <mergeCell ref="E653:K653"/>
    <mergeCell ref="L653:N653"/>
    <mergeCell ref="A651:O651"/>
    <mergeCell ref="B635:D635"/>
    <mergeCell ref="B636:D636"/>
    <mergeCell ref="B637:D637"/>
    <mergeCell ref="L630:N630"/>
    <mergeCell ref="A625:O625"/>
    <mergeCell ref="B609:D609"/>
    <mergeCell ref="L604:N604"/>
    <mergeCell ref="A599:O599"/>
    <mergeCell ref="B605:D605"/>
    <mergeCell ref="E605:K605"/>
    <mergeCell ref="L605:N605"/>
    <mergeCell ref="A581:D582"/>
    <mergeCell ref="E601:K601"/>
    <mergeCell ref="L601:N601"/>
    <mergeCell ref="A607:D608"/>
    <mergeCell ref="B589:C589"/>
    <mergeCell ref="B590:C590"/>
    <mergeCell ref="B604:D604"/>
    <mergeCell ref="A600:N600"/>
    <mergeCell ref="B601:D601"/>
    <mergeCell ref="E604:K604"/>
    <mergeCell ref="B583:D583"/>
    <mergeCell ref="B584:D584"/>
    <mergeCell ref="B585:D585"/>
    <mergeCell ref="L578:N578"/>
    <mergeCell ref="L579:N579"/>
    <mergeCell ref="A555:D556"/>
    <mergeCell ref="B579:D579"/>
    <mergeCell ref="E579:K579"/>
    <mergeCell ref="B563:C563"/>
    <mergeCell ref="B564:C564"/>
    <mergeCell ref="B578:D578"/>
    <mergeCell ref="A574:N574"/>
    <mergeCell ref="B575:D575"/>
    <mergeCell ref="E578:K578"/>
    <mergeCell ref="B557:D557"/>
    <mergeCell ref="B553:D553"/>
    <mergeCell ref="E553:K553"/>
    <mergeCell ref="L553:N553"/>
    <mergeCell ref="L552:N552"/>
    <mergeCell ref="B552:D552"/>
    <mergeCell ref="A548:N548"/>
    <mergeCell ref="B549:D549"/>
    <mergeCell ref="E575:K575"/>
    <mergeCell ref="L575:N575"/>
    <mergeCell ref="E552:K552"/>
    <mergeCell ref="B558:D558"/>
    <mergeCell ref="B559:D559"/>
    <mergeCell ref="A573:O573"/>
    <mergeCell ref="E526:K526"/>
    <mergeCell ref="L526:N526"/>
    <mergeCell ref="L527:N527"/>
    <mergeCell ref="A529:D530"/>
    <mergeCell ref="E549:K549"/>
    <mergeCell ref="B512:C512"/>
    <mergeCell ref="A522:N522"/>
    <mergeCell ref="B523:D523"/>
    <mergeCell ref="E523:K523"/>
    <mergeCell ref="L523:N523"/>
    <mergeCell ref="B527:D527"/>
    <mergeCell ref="E527:K527"/>
    <mergeCell ref="L549:N549"/>
    <mergeCell ref="B537:C537"/>
    <mergeCell ref="B538:C538"/>
    <mergeCell ref="A547:O547"/>
    <mergeCell ref="B511:C511"/>
    <mergeCell ref="B501:D501"/>
    <mergeCell ref="B506:D506"/>
    <mergeCell ref="B507:D507"/>
    <mergeCell ref="A503:D504"/>
    <mergeCell ref="B505:D505"/>
    <mergeCell ref="B531:D531"/>
    <mergeCell ref="B532:D532"/>
    <mergeCell ref="B533:D533"/>
    <mergeCell ref="B526:D526"/>
    <mergeCell ref="B485:C485"/>
    <mergeCell ref="L474:N474"/>
    <mergeCell ref="A469:O469"/>
    <mergeCell ref="E471:K471"/>
    <mergeCell ref="L471:N471"/>
    <mergeCell ref="E474:K474"/>
    <mergeCell ref="B475:D475"/>
    <mergeCell ref="E475:K475"/>
    <mergeCell ref="E501:K501"/>
    <mergeCell ref="L501:N501"/>
    <mergeCell ref="L475:N475"/>
    <mergeCell ref="A477:D478"/>
    <mergeCell ref="A451:D452"/>
    <mergeCell ref="B453:D453"/>
    <mergeCell ref="B454:D454"/>
    <mergeCell ref="A425:D426"/>
    <mergeCell ref="E445:K445"/>
    <mergeCell ref="B486:C486"/>
    <mergeCell ref="E500:K500"/>
    <mergeCell ref="L500:N500"/>
    <mergeCell ref="B500:D500"/>
    <mergeCell ref="E448:K448"/>
    <mergeCell ref="L448:N448"/>
    <mergeCell ref="B459:C459"/>
    <mergeCell ref="B449:D449"/>
    <mergeCell ref="E449:K449"/>
    <mergeCell ref="L449:N449"/>
    <mergeCell ref="A496:N496"/>
    <mergeCell ref="B497:D497"/>
    <mergeCell ref="E497:K497"/>
    <mergeCell ref="L497:N497"/>
    <mergeCell ref="A495:O495"/>
    <mergeCell ref="B455:D455"/>
    <mergeCell ref="B479:D479"/>
    <mergeCell ref="B480:D480"/>
    <mergeCell ref="B481:D481"/>
    <mergeCell ref="L445:N445"/>
    <mergeCell ref="B433:C433"/>
    <mergeCell ref="B434:C434"/>
    <mergeCell ref="A444:N444"/>
    <mergeCell ref="B427:D427"/>
    <mergeCell ref="B428:D428"/>
    <mergeCell ref="B429:D429"/>
    <mergeCell ref="B445:D445"/>
    <mergeCell ref="B448:D448"/>
    <mergeCell ref="A443:O443"/>
    <mergeCell ref="B423:D423"/>
    <mergeCell ref="E423:K423"/>
    <mergeCell ref="L423:N423"/>
    <mergeCell ref="A399:D400"/>
    <mergeCell ref="B422:D422"/>
    <mergeCell ref="E422:K422"/>
    <mergeCell ref="L422:N422"/>
    <mergeCell ref="B401:D401"/>
    <mergeCell ref="B402:D402"/>
    <mergeCell ref="E419:K419"/>
    <mergeCell ref="L419:N419"/>
    <mergeCell ref="B407:C407"/>
    <mergeCell ref="B408:C408"/>
    <mergeCell ref="A418:N418"/>
    <mergeCell ref="B419:D419"/>
    <mergeCell ref="B403:D403"/>
    <mergeCell ref="A417:O417"/>
    <mergeCell ref="B371:D371"/>
    <mergeCell ref="E371:K371"/>
    <mergeCell ref="L371:N371"/>
    <mergeCell ref="B397:D397"/>
    <mergeCell ref="E397:K397"/>
    <mergeCell ref="L397:N397"/>
    <mergeCell ref="A373:D374"/>
    <mergeCell ref="E393:K393"/>
    <mergeCell ref="L393:N393"/>
    <mergeCell ref="B381:C381"/>
    <mergeCell ref="B382:C382"/>
    <mergeCell ref="B396:D396"/>
    <mergeCell ref="A392:N392"/>
    <mergeCell ref="B393:D393"/>
    <mergeCell ref="E396:K396"/>
    <mergeCell ref="L396:N396"/>
    <mergeCell ref="B375:D375"/>
    <mergeCell ref="B376:D376"/>
    <mergeCell ref="B377:D377"/>
    <mergeCell ref="A391:O391"/>
    <mergeCell ref="A347:D348"/>
    <mergeCell ref="B370:D370"/>
    <mergeCell ref="E370:K370"/>
    <mergeCell ref="L370:N370"/>
    <mergeCell ref="B349:D349"/>
    <mergeCell ref="B350:D350"/>
    <mergeCell ref="B355:C355"/>
    <mergeCell ref="B356:C356"/>
    <mergeCell ref="A366:N366"/>
    <mergeCell ref="B367:D367"/>
    <mergeCell ref="B351:D351"/>
    <mergeCell ref="E367:K367"/>
    <mergeCell ref="L367:N367"/>
    <mergeCell ref="A365:O365"/>
    <mergeCell ref="B325:D325"/>
    <mergeCell ref="B345:D345"/>
    <mergeCell ref="E345:K345"/>
    <mergeCell ref="L345:N345"/>
    <mergeCell ref="E341:K341"/>
    <mergeCell ref="L341:N341"/>
    <mergeCell ref="B329:C329"/>
    <mergeCell ref="B330:C330"/>
    <mergeCell ref="B344:D344"/>
    <mergeCell ref="A340:N340"/>
    <mergeCell ref="A339:O339"/>
    <mergeCell ref="B341:D341"/>
    <mergeCell ref="E344:K344"/>
    <mergeCell ref="L344:N344"/>
    <mergeCell ref="B323:D323"/>
    <mergeCell ref="B324:D324"/>
    <mergeCell ref="A321:D322"/>
    <mergeCell ref="B303:C303"/>
    <mergeCell ref="B304:C304"/>
    <mergeCell ref="B318:D318"/>
    <mergeCell ref="A314:N314"/>
    <mergeCell ref="B315:D315"/>
    <mergeCell ref="E315:K315"/>
    <mergeCell ref="L315:N315"/>
    <mergeCell ref="A313:O313"/>
    <mergeCell ref="B319:D319"/>
    <mergeCell ref="E319:K319"/>
    <mergeCell ref="L319:N319"/>
    <mergeCell ref="A295:D296"/>
    <mergeCell ref="E318:K318"/>
    <mergeCell ref="L318:N318"/>
    <mergeCell ref="B297:D297"/>
    <mergeCell ref="B298:D298"/>
    <mergeCell ref="B299:D299"/>
    <mergeCell ref="E237:K237"/>
    <mergeCell ref="B237:D237"/>
    <mergeCell ref="B293:D293"/>
    <mergeCell ref="E293:K293"/>
    <mergeCell ref="L293:N293"/>
    <mergeCell ref="E289:K289"/>
    <mergeCell ref="B289:D289"/>
    <mergeCell ref="L289:N289"/>
    <mergeCell ref="B292:D292"/>
    <mergeCell ref="B278:C278"/>
    <mergeCell ref="A288:N288"/>
    <mergeCell ref="E292:K292"/>
    <mergeCell ref="L292:N292"/>
    <mergeCell ref="A287:O287"/>
    <mergeCell ref="B246:D246"/>
    <mergeCell ref="B251:C251"/>
    <mergeCell ref="B247:D247"/>
    <mergeCell ref="B263:D263"/>
    <mergeCell ref="B273:D273"/>
    <mergeCell ref="B277:C277"/>
    <mergeCell ref="B267:D267"/>
    <mergeCell ref="B271:D271"/>
    <mergeCell ref="B272:D272"/>
    <mergeCell ref="A269:D270"/>
    <mergeCell ref="B252:C252"/>
    <mergeCell ref="B266:D266"/>
    <mergeCell ref="A262:N262"/>
    <mergeCell ref="L263:N263"/>
    <mergeCell ref="E263:K263"/>
    <mergeCell ref="B240:D240"/>
    <mergeCell ref="A183:O183"/>
    <mergeCell ref="B219:D219"/>
    <mergeCell ref="B220:D220"/>
    <mergeCell ref="A217:D218"/>
    <mergeCell ref="B199:C199"/>
    <mergeCell ref="B245:D245"/>
    <mergeCell ref="E267:K267"/>
    <mergeCell ref="L267:N267"/>
    <mergeCell ref="A243:D244"/>
    <mergeCell ref="E266:K266"/>
    <mergeCell ref="L240:N240"/>
    <mergeCell ref="A261:O261"/>
    <mergeCell ref="B241:D241"/>
    <mergeCell ref="E241:K241"/>
    <mergeCell ref="L241:N241"/>
    <mergeCell ref="L266:N266"/>
    <mergeCell ref="A235:O235"/>
    <mergeCell ref="E240:K240"/>
    <mergeCell ref="L237:N237"/>
    <mergeCell ref="B225:C225"/>
    <mergeCell ref="B221:D221"/>
    <mergeCell ref="B226:C226"/>
    <mergeCell ref="A236:N236"/>
    <mergeCell ref="B215:D215"/>
    <mergeCell ref="E215:K215"/>
    <mergeCell ref="L215:N215"/>
    <mergeCell ref="A191:D192"/>
    <mergeCell ref="E214:K214"/>
    <mergeCell ref="A210:N210"/>
    <mergeCell ref="A184:N184"/>
    <mergeCell ref="B185:D185"/>
    <mergeCell ref="B214:D214"/>
    <mergeCell ref="L214:N214"/>
    <mergeCell ref="B193:D193"/>
    <mergeCell ref="L211:N211"/>
    <mergeCell ref="E185:K185"/>
    <mergeCell ref="L185:N185"/>
    <mergeCell ref="E188:K188"/>
    <mergeCell ref="L188:N188"/>
    <mergeCell ref="A209:O209"/>
    <mergeCell ref="B194:D194"/>
    <mergeCell ref="B211:D211"/>
    <mergeCell ref="B195:D195"/>
    <mergeCell ref="E211:K211"/>
    <mergeCell ref="B188:D188"/>
    <mergeCell ref="B200:C200"/>
    <mergeCell ref="B167:D167"/>
    <mergeCell ref="B168:D168"/>
    <mergeCell ref="B169:D169"/>
    <mergeCell ref="B189:D189"/>
    <mergeCell ref="E189:K189"/>
    <mergeCell ref="L189:N189"/>
    <mergeCell ref="B173:C173"/>
    <mergeCell ref="B174:C174"/>
    <mergeCell ref="A158:N158"/>
    <mergeCell ref="A139:D140"/>
    <mergeCell ref="B136:D136"/>
    <mergeCell ref="A132:N132"/>
    <mergeCell ref="B133:D133"/>
    <mergeCell ref="A165:D166"/>
    <mergeCell ref="B141:D141"/>
    <mergeCell ref="B142:D142"/>
    <mergeCell ref="B143:D143"/>
    <mergeCell ref="A157:O157"/>
    <mergeCell ref="B147:C147"/>
    <mergeCell ref="B148:C148"/>
    <mergeCell ref="B159:D159"/>
    <mergeCell ref="E159:K159"/>
    <mergeCell ref="L159:N159"/>
    <mergeCell ref="E162:K162"/>
    <mergeCell ref="L162:N162"/>
    <mergeCell ref="B162:D162"/>
    <mergeCell ref="B163:D163"/>
    <mergeCell ref="E163:K163"/>
    <mergeCell ref="L163:N163"/>
    <mergeCell ref="B116:D116"/>
    <mergeCell ref="B117:D117"/>
    <mergeCell ref="B121:C121"/>
    <mergeCell ref="L137:N137"/>
    <mergeCell ref="E133:K133"/>
    <mergeCell ref="L133:N133"/>
    <mergeCell ref="E136:K136"/>
    <mergeCell ref="L136:N136"/>
    <mergeCell ref="B122:C122"/>
    <mergeCell ref="A131:O131"/>
    <mergeCell ref="B137:D137"/>
    <mergeCell ref="E137:K137"/>
    <mergeCell ref="L107:N107"/>
    <mergeCell ref="B95:C95"/>
    <mergeCell ref="B96:C96"/>
    <mergeCell ref="A106:N106"/>
    <mergeCell ref="B115:D115"/>
    <mergeCell ref="A113:D114"/>
    <mergeCell ref="B89:D89"/>
    <mergeCell ref="B90:D90"/>
    <mergeCell ref="B91:D91"/>
    <mergeCell ref="B111:D111"/>
    <mergeCell ref="E111:K111"/>
    <mergeCell ref="L111:N111"/>
    <mergeCell ref="B81:D81"/>
    <mergeCell ref="E81:K81"/>
    <mergeCell ref="L81:N81"/>
    <mergeCell ref="B84:D84"/>
    <mergeCell ref="E84:K84"/>
    <mergeCell ref="L84:N84"/>
    <mergeCell ref="B110:D110"/>
    <mergeCell ref="A61:D62"/>
    <mergeCell ref="B63:D63"/>
    <mergeCell ref="B64:D64"/>
    <mergeCell ref="B70:C70"/>
    <mergeCell ref="A80:N80"/>
    <mergeCell ref="B65:D65"/>
    <mergeCell ref="L85:N85"/>
    <mergeCell ref="A79:O79"/>
    <mergeCell ref="B69:C69"/>
    <mergeCell ref="A87:D88"/>
    <mergeCell ref="A105:O105"/>
    <mergeCell ref="E110:K110"/>
    <mergeCell ref="L110:N110"/>
    <mergeCell ref="B85:D85"/>
    <mergeCell ref="E85:K85"/>
    <mergeCell ref="B107:D107"/>
    <mergeCell ref="E107:K107"/>
    <mergeCell ref="B59:D59"/>
    <mergeCell ref="E59:K59"/>
    <mergeCell ref="L59:N59"/>
    <mergeCell ref="B58:D58"/>
    <mergeCell ref="B55:D55"/>
    <mergeCell ref="E55:K55"/>
    <mergeCell ref="L55:N55"/>
    <mergeCell ref="B43:C43"/>
    <mergeCell ref="B44:C44"/>
    <mergeCell ref="A54:N54"/>
    <mergeCell ref="A53:O53"/>
    <mergeCell ref="B39:D39"/>
    <mergeCell ref="B33:D33"/>
    <mergeCell ref="E33:K33"/>
    <mergeCell ref="L33:N33"/>
    <mergeCell ref="A35:D36"/>
    <mergeCell ref="B37:D37"/>
    <mergeCell ref="B38:D38"/>
    <mergeCell ref="E58:K58"/>
    <mergeCell ref="L58:N58"/>
    <mergeCell ref="E29:K29"/>
    <mergeCell ref="A27:O27"/>
    <mergeCell ref="E32:K32"/>
    <mergeCell ref="L32:N32"/>
    <mergeCell ref="A9:D10"/>
    <mergeCell ref="A28:N28"/>
    <mergeCell ref="B17:C17"/>
    <mergeCell ref="B18:C18"/>
    <mergeCell ref="B11:D11"/>
    <mergeCell ref="B713:D713"/>
    <mergeCell ref="B705:D705"/>
    <mergeCell ref="E705:K705"/>
    <mergeCell ref="L705:N705"/>
    <mergeCell ref="B708:D708"/>
    <mergeCell ref="E708:K708"/>
    <mergeCell ref="A1:O1"/>
    <mergeCell ref="B3:D3"/>
    <mergeCell ref="E3:K3"/>
    <mergeCell ref="L3:N3"/>
    <mergeCell ref="A703:O703"/>
    <mergeCell ref="A704:N704"/>
    <mergeCell ref="B7:D7"/>
    <mergeCell ref="E7:K7"/>
    <mergeCell ref="L7:N7"/>
    <mergeCell ref="A2:N2"/>
    <mergeCell ref="B6:D6"/>
    <mergeCell ref="E6:K6"/>
    <mergeCell ref="L6:N6"/>
    <mergeCell ref="L29:N29"/>
    <mergeCell ref="B32:D32"/>
    <mergeCell ref="B12:D12"/>
    <mergeCell ref="B13:D13"/>
    <mergeCell ref="B29:D29"/>
    <mergeCell ref="B731:D731"/>
    <mergeCell ref="E731:K731"/>
    <mergeCell ref="L731:N731"/>
    <mergeCell ref="B735:D735"/>
    <mergeCell ref="E735:K735"/>
    <mergeCell ref="L735:N735"/>
    <mergeCell ref="B714:D714"/>
    <mergeCell ref="B715:D715"/>
    <mergeCell ref="B719:C719"/>
    <mergeCell ref="B720:C720"/>
    <mergeCell ref="A729:O729"/>
    <mergeCell ref="A730:N730"/>
    <mergeCell ref="B741:D741"/>
    <mergeCell ref="B742:D742"/>
    <mergeCell ref="B746:C746"/>
    <mergeCell ref="B747:C747"/>
    <mergeCell ref="A756:O756"/>
    <mergeCell ref="A757:N757"/>
    <mergeCell ref="B736:D736"/>
    <mergeCell ref="E736:K736"/>
    <mergeCell ref="L736:N736"/>
    <mergeCell ref="A738:D739"/>
    <mergeCell ref="B740:D740"/>
    <mergeCell ref="B762:D762"/>
    <mergeCell ref="E762:K762"/>
    <mergeCell ref="L762:N762"/>
    <mergeCell ref="A764:D765"/>
    <mergeCell ref="B766:D766"/>
    <mergeCell ref="B758:D758"/>
    <mergeCell ref="E758:K758"/>
    <mergeCell ref="L758:N758"/>
    <mergeCell ref="B761:D761"/>
    <mergeCell ref="E761:K761"/>
    <mergeCell ref="L761:N761"/>
    <mergeCell ref="B784:D784"/>
    <mergeCell ref="E784:K784"/>
    <mergeCell ref="L784:N784"/>
    <mergeCell ref="B787:D787"/>
    <mergeCell ref="E787:K787"/>
    <mergeCell ref="L787:N787"/>
    <mergeCell ref="B767:D767"/>
    <mergeCell ref="B768:D768"/>
    <mergeCell ref="B772:C772"/>
    <mergeCell ref="B773:C773"/>
    <mergeCell ref="A782:O782"/>
    <mergeCell ref="A783:N783"/>
    <mergeCell ref="B788:D788"/>
    <mergeCell ref="E788:K788"/>
    <mergeCell ref="L788:N788"/>
    <mergeCell ref="B794:D794"/>
    <mergeCell ref="B798:C798"/>
    <mergeCell ref="B799:C799"/>
    <mergeCell ref="A790:D791"/>
    <mergeCell ref="B792:D792"/>
    <mergeCell ref="B793:D793"/>
    <mergeCell ref="B866:D866"/>
    <mergeCell ref="E866:K866"/>
    <mergeCell ref="L866:N866"/>
    <mergeCell ref="A868:D869"/>
    <mergeCell ref="B870:D870"/>
    <mergeCell ref="A860:O860"/>
    <mergeCell ref="A861:N861"/>
    <mergeCell ref="B862:D862"/>
    <mergeCell ref="E862:K862"/>
    <mergeCell ref="L862:N862"/>
    <mergeCell ref="B865:D865"/>
    <mergeCell ref="E865:K865"/>
    <mergeCell ref="L865:N865"/>
    <mergeCell ref="B888:D888"/>
    <mergeCell ref="E888:K888"/>
    <mergeCell ref="L888:N888"/>
    <mergeCell ref="B891:D891"/>
    <mergeCell ref="E891:K891"/>
    <mergeCell ref="L891:N891"/>
    <mergeCell ref="B871:D871"/>
    <mergeCell ref="B872:D872"/>
    <mergeCell ref="B876:C876"/>
    <mergeCell ref="B877:C877"/>
    <mergeCell ref="A886:O886"/>
    <mergeCell ref="A887:N887"/>
    <mergeCell ref="B892:D892"/>
    <mergeCell ref="E892:K892"/>
    <mergeCell ref="L892:N892"/>
    <mergeCell ref="B898:D898"/>
    <mergeCell ref="B902:C902"/>
    <mergeCell ref="B903:C903"/>
    <mergeCell ref="A894:D895"/>
    <mergeCell ref="B896:D896"/>
    <mergeCell ref="B897:D897"/>
  </mergeCells>
  <phoneticPr fontId="3" type="noConversion"/>
  <conditionalFormatting sqref="B681:N681 B655:N655 B629:N629 B603:N603 B577:N577 B551:N551 B525:N525 B499:N499 B473:N473 B447:N447 B421:N421 B395:N395 B369:N369 B343:N343 B317:N317 B291:N291 B265:N265 B239:N239 B213:N213 B187:N187 B109:N109 B135:N135 B161:N161 B83:N83 B57:N57 B31:N31 B5:N5 B707:N707 B733:N733 B760:N760 B786:N786 B812:N812 B838:N838 B864:N864 B890:N890">
    <cfRule type="cellIs" dxfId="331" priority="27" stopIfTrue="1" operator="greaterThan">
      <formula>3</formula>
    </cfRule>
    <cfRule type="cellIs" dxfId="330" priority="28" stopIfTrue="1" operator="lessThan">
      <formula>4</formula>
    </cfRule>
  </conditionalFormatting>
  <pageMargins left="0.59055118110236227" right="0.59055118110236227" top="1.299212598425197" bottom="1.1811023622047245" header="0.51181102362204722" footer="0.51181102362204722"/>
  <pageSetup paperSize="9" orientation="landscape" horizontalDpi="4294967293" verticalDpi="4294967293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41"/>
  <sheetViews>
    <sheetView topLeftCell="A13" workbookViewId="0">
      <selection activeCell="A41" sqref="A41:X41"/>
    </sheetView>
  </sheetViews>
  <sheetFormatPr defaultColWidth="11.44140625" defaultRowHeight="13.2" x14ac:dyDescent="0.25"/>
  <cols>
    <col min="1" max="1" width="3" style="15" customWidth="1"/>
    <col min="2" max="2" width="17.44140625" style="177" customWidth="1"/>
    <col min="3" max="17" width="3.5546875" style="15" customWidth="1"/>
    <col min="18" max="73" width="4" style="15" customWidth="1"/>
    <col min="74" max="16384" width="11.44140625" style="15"/>
  </cols>
  <sheetData>
    <row r="1" spans="1:73" ht="17.25" customHeight="1" thickBot="1" x14ac:dyDescent="0.3">
      <c r="A1" s="379" t="s">
        <v>92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</row>
    <row r="2" spans="1:73" s="170" customFormat="1" ht="18" customHeight="1" thickBot="1" x14ac:dyDescent="0.3">
      <c r="A2" s="167"/>
      <c r="B2" s="168" t="s">
        <v>95</v>
      </c>
      <c r="C2" s="396" t="s">
        <v>18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7"/>
      <c r="R2" s="395" t="s">
        <v>19</v>
      </c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7"/>
      <c r="BF2" s="380" t="s">
        <v>34</v>
      </c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2"/>
    </row>
    <row r="3" spans="1:73" s="170" customFormat="1" ht="18.75" customHeight="1" thickBot="1" x14ac:dyDescent="0.3">
      <c r="A3" s="171"/>
      <c r="B3" s="172"/>
      <c r="C3" s="386" t="s">
        <v>86</v>
      </c>
      <c r="D3" s="386"/>
      <c r="E3" s="386"/>
      <c r="F3" s="386"/>
      <c r="G3" s="386"/>
      <c r="H3" s="386"/>
      <c r="I3" s="386"/>
      <c r="J3" s="386"/>
      <c r="K3" s="387"/>
      <c r="L3" s="386" t="s">
        <v>89</v>
      </c>
      <c r="M3" s="386"/>
      <c r="N3" s="386"/>
      <c r="O3" s="386"/>
      <c r="P3" s="386"/>
      <c r="Q3" s="387"/>
      <c r="R3" s="398" t="s">
        <v>86</v>
      </c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98" t="s">
        <v>89</v>
      </c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7"/>
      <c r="BF3" s="399" t="s">
        <v>86</v>
      </c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1"/>
      <c r="BR3" s="383" t="s">
        <v>89</v>
      </c>
      <c r="BS3" s="384"/>
      <c r="BT3" s="384"/>
      <c r="BU3" s="385"/>
    </row>
    <row r="4" spans="1:73" ht="80.099999999999994" customHeight="1" thickBot="1" x14ac:dyDescent="0.3">
      <c r="A4" s="305" t="s">
        <v>0</v>
      </c>
      <c r="B4" s="306" t="s">
        <v>1</v>
      </c>
      <c r="C4" s="388" t="s">
        <v>119</v>
      </c>
      <c r="D4" s="389"/>
      <c r="E4" s="390"/>
      <c r="F4" s="388" t="s">
        <v>3</v>
      </c>
      <c r="G4" s="389"/>
      <c r="H4" s="390"/>
      <c r="I4" s="388" t="s">
        <v>13</v>
      </c>
      <c r="J4" s="389"/>
      <c r="K4" s="390"/>
      <c r="L4" s="388" t="s">
        <v>93</v>
      </c>
      <c r="M4" s="389"/>
      <c r="N4" s="390"/>
      <c r="O4" s="389" t="s">
        <v>94</v>
      </c>
      <c r="P4" s="389"/>
      <c r="Q4" s="390"/>
      <c r="R4" s="391" t="s">
        <v>4</v>
      </c>
      <c r="S4" s="392"/>
      <c r="T4" s="393"/>
      <c r="U4" s="394"/>
      <c r="V4" s="391" t="s">
        <v>5</v>
      </c>
      <c r="W4" s="392"/>
      <c r="X4" s="393"/>
      <c r="Y4" s="394"/>
      <c r="Z4" s="391" t="s">
        <v>36</v>
      </c>
      <c r="AA4" s="392"/>
      <c r="AB4" s="393"/>
      <c r="AC4" s="394"/>
      <c r="AD4" s="391" t="s">
        <v>7</v>
      </c>
      <c r="AE4" s="392"/>
      <c r="AF4" s="393"/>
      <c r="AG4" s="394"/>
      <c r="AH4" s="391" t="s">
        <v>35</v>
      </c>
      <c r="AI4" s="392"/>
      <c r="AJ4" s="393"/>
      <c r="AK4" s="394"/>
      <c r="AL4" s="391" t="s">
        <v>8</v>
      </c>
      <c r="AM4" s="392"/>
      <c r="AN4" s="393"/>
      <c r="AO4" s="394"/>
      <c r="AP4" s="391" t="s">
        <v>17</v>
      </c>
      <c r="AQ4" s="392"/>
      <c r="AR4" s="393"/>
      <c r="AS4" s="394"/>
      <c r="AT4" s="391" t="s">
        <v>124</v>
      </c>
      <c r="AU4" s="392"/>
      <c r="AV4" s="393"/>
      <c r="AW4" s="394"/>
      <c r="AX4" s="391" t="s">
        <v>90</v>
      </c>
      <c r="AY4" s="392"/>
      <c r="AZ4" s="393"/>
      <c r="BA4" s="394"/>
      <c r="BB4" s="391" t="s">
        <v>123</v>
      </c>
      <c r="BC4" s="392"/>
      <c r="BD4" s="393"/>
      <c r="BE4" s="394"/>
      <c r="BF4" s="391" t="s">
        <v>14</v>
      </c>
      <c r="BG4" s="392"/>
      <c r="BH4" s="393"/>
      <c r="BI4" s="394"/>
      <c r="BJ4" s="391" t="s">
        <v>15</v>
      </c>
      <c r="BK4" s="392"/>
      <c r="BL4" s="393"/>
      <c r="BM4" s="394"/>
      <c r="BN4" s="391" t="s">
        <v>16</v>
      </c>
      <c r="BO4" s="392"/>
      <c r="BP4" s="393"/>
      <c r="BQ4" s="394"/>
      <c r="BR4" s="391" t="s">
        <v>131</v>
      </c>
      <c r="BS4" s="392"/>
      <c r="BT4" s="393"/>
      <c r="BU4" s="394"/>
    </row>
    <row r="5" spans="1:73" ht="33.6" x14ac:dyDescent="0.3">
      <c r="A5" s="305"/>
      <c r="B5" s="306"/>
      <c r="C5" s="235" t="s">
        <v>120</v>
      </c>
      <c r="D5" s="236" t="s">
        <v>121</v>
      </c>
      <c r="E5" s="237" t="s">
        <v>31</v>
      </c>
      <c r="F5" s="235" t="s">
        <v>120</v>
      </c>
      <c r="G5" s="236" t="s">
        <v>121</v>
      </c>
      <c r="H5" s="237" t="s">
        <v>31</v>
      </c>
      <c r="I5" s="235" t="s">
        <v>120</v>
      </c>
      <c r="J5" s="236" t="s">
        <v>121</v>
      </c>
      <c r="K5" s="237" t="s">
        <v>31</v>
      </c>
      <c r="L5" s="235" t="s">
        <v>120</v>
      </c>
      <c r="M5" s="236" t="s">
        <v>121</v>
      </c>
      <c r="N5" s="237" t="s">
        <v>31</v>
      </c>
      <c r="O5" s="238" t="s">
        <v>120</v>
      </c>
      <c r="P5" s="236" t="s">
        <v>121</v>
      </c>
      <c r="Q5" s="237" t="s">
        <v>31</v>
      </c>
      <c r="R5" s="239" t="s">
        <v>9</v>
      </c>
      <c r="S5" s="240" t="s">
        <v>68</v>
      </c>
      <c r="T5" s="241" t="s">
        <v>12</v>
      </c>
      <c r="U5" s="242" t="s">
        <v>31</v>
      </c>
      <c r="V5" s="239" t="s">
        <v>9</v>
      </c>
      <c r="W5" s="240" t="s">
        <v>68</v>
      </c>
      <c r="X5" s="241" t="s">
        <v>12</v>
      </c>
      <c r="Y5" s="242" t="s">
        <v>31</v>
      </c>
      <c r="Z5" s="239" t="s">
        <v>9</v>
      </c>
      <c r="AA5" s="240" t="s">
        <v>68</v>
      </c>
      <c r="AB5" s="241" t="s">
        <v>12</v>
      </c>
      <c r="AC5" s="242" t="s">
        <v>31</v>
      </c>
      <c r="AD5" s="239" t="s">
        <v>9</v>
      </c>
      <c r="AE5" s="240" t="s">
        <v>68</v>
      </c>
      <c r="AF5" s="241" t="s">
        <v>12</v>
      </c>
      <c r="AG5" s="242" t="s">
        <v>31</v>
      </c>
      <c r="AH5" s="239" t="s">
        <v>9</v>
      </c>
      <c r="AI5" s="240" t="s">
        <v>68</v>
      </c>
      <c r="AJ5" s="241" t="s">
        <v>12</v>
      </c>
      <c r="AK5" s="242" t="s">
        <v>31</v>
      </c>
      <c r="AL5" s="239" t="s">
        <v>9</v>
      </c>
      <c r="AM5" s="240" t="s">
        <v>68</v>
      </c>
      <c r="AN5" s="241" t="s">
        <v>12</v>
      </c>
      <c r="AO5" s="242" t="s">
        <v>31</v>
      </c>
      <c r="AP5" s="239" t="s">
        <v>9</v>
      </c>
      <c r="AQ5" s="240" t="s">
        <v>68</v>
      </c>
      <c r="AR5" s="241" t="s">
        <v>12</v>
      </c>
      <c r="AS5" s="242" t="s">
        <v>31</v>
      </c>
      <c r="AT5" s="239" t="s">
        <v>9</v>
      </c>
      <c r="AU5" s="240" t="s">
        <v>68</v>
      </c>
      <c r="AV5" s="241" t="s">
        <v>12</v>
      </c>
      <c r="AW5" s="242" t="s">
        <v>31</v>
      </c>
      <c r="AX5" s="239" t="s">
        <v>9</v>
      </c>
      <c r="AY5" s="240" t="s">
        <v>68</v>
      </c>
      <c r="AZ5" s="241" t="s">
        <v>12</v>
      </c>
      <c r="BA5" s="242" t="s">
        <v>31</v>
      </c>
      <c r="BB5" s="239" t="s">
        <v>9</v>
      </c>
      <c r="BC5" s="240" t="s">
        <v>68</v>
      </c>
      <c r="BD5" s="241" t="s">
        <v>12</v>
      </c>
      <c r="BE5" s="242" t="s">
        <v>31</v>
      </c>
      <c r="BF5" s="239" t="s">
        <v>9</v>
      </c>
      <c r="BG5" s="240" t="s">
        <v>68</v>
      </c>
      <c r="BH5" s="241" t="s">
        <v>12</v>
      </c>
      <c r="BI5" s="242" t="s">
        <v>31</v>
      </c>
      <c r="BJ5" s="239" t="s">
        <v>9</v>
      </c>
      <c r="BK5" s="240" t="s">
        <v>68</v>
      </c>
      <c r="BL5" s="241" t="s">
        <v>12</v>
      </c>
      <c r="BM5" s="242" t="s">
        <v>31</v>
      </c>
      <c r="BN5" s="239" t="s">
        <v>9</v>
      </c>
      <c r="BO5" s="240" t="s">
        <v>68</v>
      </c>
      <c r="BP5" s="241" t="s">
        <v>12</v>
      </c>
      <c r="BQ5" s="242" t="s">
        <v>31</v>
      </c>
      <c r="BR5" s="239" t="s">
        <v>9</v>
      </c>
      <c r="BS5" s="240" t="s">
        <v>68</v>
      </c>
      <c r="BT5" s="241" t="s">
        <v>12</v>
      </c>
      <c r="BU5" s="237" t="s">
        <v>31</v>
      </c>
    </row>
    <row r="6" spans="1:73" ht="11.1" customHeight="1" x14ac:dyDescent="0.3">
      <c r="A6" s="176">
        <v>1</v>
      </c>
      <c r="B6" s="161">
        <f>'инд. оценки 2 кл.'!A6</f>
        <v>0</v>
      </c>
      <c r="C6" s="10"/>
      <c r="D6" s="182"/>
      <c r="E6" s="122">
        <f>SUM(C6:D6)</f>
        <v>0</v>
      </c>
      <c r="F6" s="10"/>
      <c r="G6" s="182"/>
      <c r="H6" s="122">
        <f>SUM(F6:G6)</f>
        <v>0</v>
      </c>
      <c r="I6" s="10"/>
      <c r="J6" s="182"/>
      <c r="K6" s="122">
        <f>SUM(I6:J6)</f>
        <v>0</v>
      </c>
      <c r="L6" s="10"/>
      <c r="M6" s="182"/>
      <c r="N6" s="122">
        <f>SUM(L6:M6)</f>
        <v>0</v>
      </c>
      <c r="O6" s="226"/>
      <c r="P6" s="8"/>
      <c r="Q6" s="122">
        <f>SUM(O6:P6)</f>
        <v>0</v>
      </c>
      <c r="R6" s="10"/>
      <c r="S6" s="8"/>
      <c r="T6" s="182"/>
      <c r="U6" s="42">
        <f>SUM(R6:T6)</f>
        <v>0</v>
      </c>
      <c r="V6" s="10"/>
      <c r="W6" s="8"/>
      <c r="X6" s="182"/>
      <c r="Y6" s="42">
        <f>SUM(V6:X6)</f>
        <v>0</v>
      </c>
      <c r="Z6" s="10"/>
      <c r="AA6" s="8"/>
      <c r="AB6" s="182"/>
      <c r="AC6" s="42">
        <f>SUM(Z6:AB6)</f>
        <v>0</v>
      </c>
      <c r="AD6" s="10"/>
      <c r="AE6" s="8"/>
      <c r="AF6" s="182"/>
      <c r="AG6" s="42">
        <f>SUM(AD6:AF6)</f>
        <v>0</v>
      </c>
      <c r="AH6" s="10"/>
      <c r="AI6" s="8"/>
      <c r="AJ6" s="182"/>
      <c r="AK6" s="42">
        <f>SUM(AH6:AJ6)</f>
        <v>0</v>
      </c>
      <c r="AL6" s="10"/>
      <c r="AM6" s="8"/>
      <c r="AN6" s="182"/>
      <c r="AO6" s="42">
        <f>SUM(AL6:AN6)</f>
        <v>0</v>
      </c>
      <c r="AP6" s="10"/>
      <c r="AQ6" s="8"/>
      <c r="AR6" s="182"/>
      <c r="AS6" s="42">
        <f>SUM(AP6:AR6)</f>
        <v>0</v>
      </c>
      <c r="AT6" s="10"/>
      <c r="AU6" s="8"/>
      <c r="AV6" s="182"/>
      <c r="AW6" s="42">
        <f>SUM(AT6:AV6)</f>
        <v>0</v>
      </c>
      <c r="AX6" s="10"/>
      <c r="AY6" s="8"/>
      <c r="AZ6" s="182"/>
      <c r="BA6" s="42">
        <f>SUM(AX6:AZ6)</f>
        <v>0</v>
      </c>
      <c r="BB6" s="10"/>
      <c r="BC6" s="8"/>
      <c r="BD6" s="182"/>
      <c r="BE6" s="42">
        <f>SUM(BB6:BD6)</f>
        <v>0</v>
      </c>
      <c r="BF6" s="10"/>
      <c r="BG6" s="8"/>
      <c r="BH6" s="182"/>
      <c r="BI6" s="42">
        <f>SUM(BF6:BH6)</f>
        <v>0</v>
      </c>
      <c r="BJ6" s="10"/>
      <c r="BK6" s="8"/>
      <c r="BL6" s="182"/>
      <c r="BM6" s="42">
        <f>SUM(BJ6:BL6)</f>
        <v>0</v>
      </c>
      <c r="BN6" s="10"/>
      <c r="BO6" s="8"/>
      <c r="BP6" s="182"/>
      <c r="BQ6" s="42">
        <f>SUM(BN6:BP6)</f>
        <v>0</v>
      </c>
      <c r="BR6" s="10"/>
      <c r="BS6" s="8"/>
      <c r="BT6" s="182"/>
      <c r="BU6" s="122">
        <f>SUM(BR6:BT6)</f>
        <v>0</v>
      </c>
    </row>
    <row r="7" spans="1:73" ht="11.1" customHeight="1" x14ac:dyDescent="0.3">
      <c r="A7" s="176">
        <v>2</v>
      </c>
      <c r="B7" s="161">
        <f>'инд. оценки 2 кл.'!A7</f>
        <v>0</v>
      </c>
      <c r="C7" s="10"/>
      <c r="D7" s="182"/>
      <c r="E7" s="122">
        <f t="shared" ref="E7:E40" si="0">SUM(C7:D7)</f>
        <v>0</v>
      </c>
      <c r="F7" s="10"/>
      <c r="G7" s="182"/>
      <c r="H7" s="122">
        <f t="shared" ref="H7:H40" si="1">SUM(F7:G7)</f>
        <v>0</v>
      </c>
      <c r="I7" s="10"/>
      <c r="J7" s="182"/>
      <c r="K7" s="122">
        <f t="shared" ref="K7:K40" si="2">SUM(I7:J7)</f>
        <v>0</v>
      </c>
      <c r="L7" s="10"/>
      <c r="M7" s="182"/>
      <c r="N7" s="122">
        <f t="shared" ref="N7:N40" si="3">SUM(L7:M7)</f>
        <v>0</v>
      </c>
      <c r="O7" s="226"/>
      <c r="P7" s="8"/>
      <c r="Q7" s="122">
        <f t="shared" ref="Q7:Q40" si="4">SUM(O7:P7)</f>
        <v>0</v>
      </c>
      <c r="R7" s="10"/>
      <c r="S7" s="8"/>
      <c r="T7" s="182"/>
      <c r="U7" s="42">
        <f t="shared" ref="U7:U40" si="5">SUM(R7:T7)</f>
        <v>0</v>
      </c>
      <c r="V7" s="10"/>
      <c r="W7" s="8"/>
      <c r="X7" s="182"/>
      <c r="Y7" s="42">
        <f t="shared" ref="Y7:Y40" si="6">SUM(V7:X7)</f>
        <v>0</v>
      </c>
      <c r="Z7" s="10"/>
      <c r="AA7" s="8"/>
      <c r="AB7" s="182"/>
      <c r="AC7" s="42">
        <f t="shared" ref="AC7:AC40" si="7">SUM(Z7:AB7)</f>
        <v>0</v>
      </c>
      <c r="AD7" s="10"/>
      <c r="AE7" s="8"/>
      <c r="AF7" s="182"/>
      <c r="AG7" s="42">
        <f t="shared" ref="AG7:AG40" si="8">SUM(AD7:AF7)</f>
        <v>0</v>
      </c>
      <c r="AH7" s="10"/>
      <c r="AI7" s="8"/>
      <c r="AJ7" s="182"/>
      <c r="AK7" s="42">
        <f t="shared" ref="AK7:AK40" si="9">SUM(AH7:AJ7)</f>
        <v>0</v>
      </c>
      <c r="AL7" s="10"/>
      <c r="AM7" s="8"/>
      <c r="AN7" s="182"/>
      <c r="AO7" s="42">
        <f t="shared" ref="AO7:AO40" si="10">SUM(AL7:AN7)</f>
        <v>0</v>
      </c>
      <c r="AP7" s="10"/>
      <c r="AQ7" s="8"/>
      <c r="AR7" s="182"/>
      <c r="AS7" s="42">
        <f t="shared" ref="AS7:AS40" si="11">SUM(AP7:AR7)</f>
        <v>0</v>
      </c>
      <c r="AT7" s="10"/>
      <c r="AU7" s="8"/>
      <c r="AV7" s="182"/>
      <c r="AW7" s="42">
        <f t="shared" ref="AW7:AW40" si="12">SUM(AT7:AV7)</f>
        <v>0</v>
      </c>
      <c r="AX7" s="10"/>
      <c r="AY7" s="8"/>
      <c r="AZ7" s="182"/>
      <c r="BA7" s="42">
        <f t="shared" ref="BA7:BA40" si="13">SUM(AX7:AZ7)</f>
        <v>0</v>
      </c>
      <c r="BB7" s="10"/>
      <c r="BC7" s="8"/>
      <c r="BD7" s="182"/>
      <c r="BE7" s="42">
        <f t="shared" ref="BE7:BE40" si="14">SUM(BB7:BD7)</f>
        <v>0</v>
      </c>
      <c r="BF7" s="10"/>
      <c r="BG7" s="8"/>
      <c r="BH7" s="182"/>
      <c r="BI7" s="42">
        <f t="shared" ref="BI7:BI40" si="15">SUM(BF7:BH7)</f>
        <v>0</v>
      </c>
      <c r="BJ7" s="10"/>
      <c r="BK7" s="8"/>
      <c r="BL7" s="182"/>
      <c r="BM7" s="42">
        <f t="shared" ref="BM7:BM40" si="16">SUM(BJ7:BL7)</f>
        <v>0</v>
      </c>
      <c r="BN7" s="10"/>
      <c r="BO7" s="8"/>
      <c r="BP7" s="182"/>
      <c r="BQ7" s="42">
        <f t="shared" ref="BQ7:BQ40" si="17">SUM(BN7:BP7)</f>
        <v>0</v>
      </c>
      <c r="BR7" s="10"/>
      <c r="BS7" s="8"/>
      <c r="BT7" s="182"/>
      <c r="BU7" s="122">
        <f t="shared" ref="BU7:BU40" si="18">SUM(BR7:BT7)</f>
        <v>0</v>
      </c>
    </row>
    <row r="8" spans="1:73" ht="11.1" customHeight="1" x14ac:dyDescent="0.3">
      <c r="A8" s="176">
        <v>3</v>
      </c>
      <c r="B8" s="161">
        <f>'инд. оценки 2 кл.'!A8</f>
        <v>0</v>
      </c>
      <c r="C8" s="10"/>
      <c r="D8" s="182"/>
      <c r="E8" s="122">
        <f t="shared" si="0"/>
        <v>0</v>
      </c>
      <c r="F8" s="10"/>
      <c r="G8" s="182"/>
      <c r="H8" s="122">
        <f t="shared" si="1"/>
        <v>0</v>
      </c>
      <c r="I8" s="10"/>
      <c r="J8" s="182"/>
      <c r="K8" s="122">
        <f t="shared" si="2"/>
        <v>0</v>
      </c>
      <c r="L8" s="10"/>
      <c r="M8" s="182"/>
      <c r="N8" s="122">
        <f t="shared" si="3"/>
        <v>0</v>
      </c>
      <c r="O8" s="226"/>
      <c r="P8" s="8"/>
      <c r="Q8" s="122">
        <f t="shared" si="4"/>
        <v>0</v>
      </c>
      <c r="R8" s="10"/>
      <c r="S8" s="8"/>
      <c r="T8" s="182"/>
      <c r="U8" s="42">
        <f t="shared" si="5"/>
        <v>0</v>
      </c>
      <c r="V8" s="10"/>
      <c r="W8" s="8"/>
      <c r="X8" s="182"/>
      <c r="Y8" s="42">
        <f t="shared" si="6"/>
        <v>0</v>
      </c>
      <c r="Z8" s="10"/>
      <c r="AA8" s="8"/>
      <c r="AB8" s="182"/>
      <c r="AC8" s="42">
        <f t="shared" si="7"/>
        <v>0</v>
      </c>
      <c r="AD8" s="10"/>
      <c r="AE8" s="8"/>
      <c r="AF8" s="182"/>
      <c r="AG8" s="42">
        <f t="shared" si="8"/>
        <v>0</v>
      </c>
      <c r="AH8" s="10"/>
      <c r="AI8" s="8"/>
      <c r="AJ8" s="182"/>
      <c r="AK8" s="42">
        <f t="shared" si="9"/>
        <v>0</v>
      </c>
      <c r="AL8" s="10"/>
      <c r="AM8" s="8"/>
      <c r="AN8" s="182"/>
      <c r="AO8" s="42">
        <f t="shared" si="10"/>
        <v>0</v>
      </c>
      <c r="AP8" s="10"/>
      <c r="AQ8" s="8"/>
      <c r="AR8" s="182"/>
      <c r="AS8" s="42">
        <f t="shared" si="11"/>
        <v>0</v>
      </c>
      <c r="AT8" s="10"/>
      <c r="AU8" s="8"/>
      <c r="AV8" s="182"/>
      <c r="AW8" s="42">
        <f t="shared" si="12"/>
        <v>0</v>
      </c>
      <c r="AX8" s="10"/>
      <c r="AY8" s="8"/>
      <c r="AZ8" s="182"/>
      <c r="BA8" s="42">
        <f t="shared" si="13"/>
        <v>0</v>
      </c>
      <c r="BB8" s="10"/>
      <c r="BC8" s="8"/>
      <c r="BD8" s="182"/>
      <c r="BE8" s="42">
        <f t="shared" si="14"/>
        <v>0</v>
      </c>
      <c r="BF8" s="10"/>
      <c r="BG8" s="8"/>
      <c r="BH8" s="182"/>
      <c r="BI8" s="42">
        <f t="shared" si="15"/>
        <v>0</v>
      </c>
      <c r="BJ8" s="10"/>
      <c r="BK8" s="8"/>
      <c r="BL8" s="182"/>
      <c r="BM8" s="42">
        <f t="shared" si="16"/>
        <v>0</v>
      </c>
      <c r="BN8" s="10"/>
      <c r="BO8" s="8"/>
      <c r="BP8" s="182"/>
      <c r="BQ8" s="42">
        <f t="shared" si="17"/>
        <v>0</v>
      </c>
      <c r="BR8" s="10"/>
      <c r="BS8" s="8"/>
      <c r="BT8" s="182"/>
      <c r="BU8" s="122">
        <f t="shared" si="18"/>
        <v>0</v>
      </c>
    </row>
    <row r="9" spans="1:73" ht="11.1" customHeight="1" x14ac:dyDescent="0.3">
      <c r="A9" s="176">
        <v>4</v>
      </c>
      <c r="B9" s="161">
        <f>'инд. оценки 2 кл.'!A9</f>
        <v>0</v>
      </c>
      <c r="C9" s="10"/>
      <c r="D9" s="182"/>
      <c r="E9" s="122">
        <f t="shared" si="0"/>
        <v>0</v>
      </c>
      <c r="F9" s="10"/>
      <c r="G9" s="182"/>
      <c r="H9" s="122">
        <f t="shared" si="1"/>
        <v>0</v>
      </c>
      <c r="I9" s="10"/>
      <c r="J9" s="182"/>
      <c r="K9" s="122">
        <f t="shared" si="2"/>
        <v>0</v>
      </c>
      <c r="L9" s="10"/>
      <c r="M9" s="182"/>
      <c r="N9" s="122">
        <f t="shared" si="3"/>
        <v>0</v>
      </c>
      <c r="O9" s="226"/>
      <c r="P9" s="8"/>
      <c r="Q9" s="122">
        <f t="shared" si="4"/>
        <v>0</v>
      </c>
      <c r="R9" s="10"/>
      <c r="S9" s="8"/>
      <c r="T9" s="182"/>
      <c r="U9" s="42">
        <f t="shared" si="5"/>
        <v>0</v>
      </c>
      <c r="V9" s="10"/>
      <c r="W9" s="8"/>
      <c r="X9" s="182"/>
      <c r="Y9" s="42">
        <f t="shared" si="6"/>
        <v>0</v>
      </c>
      <c r="Z9" s="10"/>
      <c r="AA9" s="8"/>
      <c r="AB9" s="182"/>
      <c r="AC9" s="42">
        <f t="shared" si="7"/>
        <v>0</v>
      </c>
      <c r="AD9" s="10"/>
      <c r="AE9" s="8"/>
      <c r="AF9" s="182"/>
      <c r="AG9" s="42">
        <f t="shared" si="8"/>
        <v>0</v>
      </c>
      <c r="AH9" s="10"/>
      <c r="AI9" s="8"/>
      <c r="AJ9" s="182"/>
      <c r="AK9" s="42">
        <f t="shared" si="9"/>
        <v>0</v>
      </c>
      <c r="AL9" s="10"/>
      <c r="AM9" s="8"/>
      <c r="AN9" s="182"/>
      <c r="AO9" s="42">
        <f t="shared" si="10"/>
        <v>0</v>
      </c>
      <c r="AP9" s="10"/>
      <c r="AQ9" s="8"/>
      <c r="AR9" s="182"/>
      <c r="AS9" s="42">
        <f t="shared" si="11"/>
        <v>0</v>
      </c>
      <c r="AT9" s="10"/>
      <c r="AU9" s="8"/>
      <c r="AV9" s="182"/>
      <c r="AW9" s="42">
        <f t="shared" si="12"/>
        <v>0</v>
      </c>
      <c r="AX9" s="10"/>
      <c r="AY9" s="8"/>
      <c r="AZ9" s="182"/>
      <c r="BA9" s="42">
        <f t="shared" si="13"/>
        <v>0</v>
      </c>
      <c r="BB9" s="10"/>
      <c r="BC9" s="8"/>
      <c r="BD9" s="182"/>
      <c r="BE9" s="42">
        <f t="shared" si="14"/>
        <v>0</v>
      </c>
      <c r="BF9" s="10"/>
      <c r="BG9" s="8"/>
      <c r="BH9" s="182"/>
      <c r="BI9" s="42">
        <f t="shared" si="15"/>
        <v>0</v>
      </c>
      <c r="BJ9" s="10"/>
      <c r="BK9" s="8"/>
      <c r="BL9" s="182"/>
      <c r="BM9" s="42">
        <f t="shared" si="16"/>
        <v>0</v>
      </c>
      <c r="BN9" s="10"/>
      <c r="BO9" s="8"/>
      <c r="BP9" s="182"/>
      <c r="BQ9" s="42">
        <f t="shared" si="17"/>
        <v>0</v>
      </c>
      <c r="BR9" s="10"/>
      <c r="BS9" s="8"/>
      <c r="BT9" s="182"/>
      <c r="BU9" s="122">
        <f t="shared" si="18"/>
        <v>0</v>
      </c>
    </row>
    <row r="10" spans="1:73" ht="11.1" customHeight="1" x14ac:dyDescent="0.3">
      <c r="A10" s="176">
        <v>5</v>
      </c>
      <c r="B10" s="161">
        <f>'инд. оценки 2 кл.'!A10</f>
        <v>0</v>
      </c>
      <c r="C10" s="10"/>
      <c r="D10" s="182"/>
      <c r="E10" s="122">
        <f t="shared" si="0"/>
        <v>0</v>
      </c>
      <c r="F10" s="10"/>
      <c r="G10" s="182"/>
      <c r="H10" s="122">
        <f t="shared" si="1"/>
        <v>0</v>
      </c>
      <c r="I10" s="10"/>
      <c r="J10" s="182"/>
      <c r="K10" s="122">
        <f t="shared" si="2"/>
        <v>0</v>
      </c>
      <c r="L10" s="10"/>
      <c r="M10" s="182"/>
      <c r="N10" s="122">
        <f t="shared" si="3"/>
        <v>0</v>
      </c>
      <c r="O10" s="226"/>
      <c r="P10" s="8"/>
      <c r="Q10" s="122">
        <f t="shared" si="4"/>
        <v>0</v>
      </c>
      <c r="R10" s="10"/>
      <c r="S10" s="8"/>
      <c r="T10" s="182"/>
      <c r="U10" s="42">
        <f t="shared" si="5"/>
        <v>0</v>
      </c>
      <c r="V10" s="10"/>
      <c r="W10" s="8"/>
      <c r="X10" s="182"/>
      <c r="Y10" s="42">
        <f t="shared" si="6"/>
        <v>0</v>
      </c>
      <c r="Z10" s="10"/>
      <c r="AA10" s="8"/>
      <c r="AB10" s="182"/>
      <c r="AC10" s="42">
        <f t="shared" si="7"/>
        <v>0</v>
      </c>
      <c r="AD10" s="10"/>
      <c r="AE10" s="8"/>
      <c r="AF10" s="182"/>
      <c r="AG10" s="42">
        <f t="shared" si="8"/>
        <v>0</v>
      </c>
      <c r="AH10" s="10"/>
      <c r="AI10" s="8"/>
      <c r="AJ10" s="182"/>
      <c r="AK10" s="42">
        <f t="shared" si="9"/>
        <v>0</v>
      </c>
      <c r="AL10" s="10"/>
      <c r="AM10" s="8"/>
      <c r="AN10" s="182"/>
      <c r="AO10" s="42">
        <f t="shared" si="10"/>
        <v>0</v>
      </c>
      <c r="AP10" s="10"/>
      <c r="AQ10" s="8"/>
      <c r="AR10" s="182"/>
      <c r="AS10" s="42">
        <f t="shared" si="11"/>
        <v>0</v>
      </c>
      <c r="AT10" s="10"/>
      <c r="AU10" s="8"/>
      <c r="AV10" s="182"/>
      <c r="AW10" s="42">
        <f t="shared" si="12"/>
        <v>0</v>
      </c>
      <c r="AX10" s="10"/>
      <c r="AY10" s="8"/>
      <c r="AZ10" s="182"/>
      <c r="BA10" s="42">
        <f t="shared" si="13"/>
        <v>0</v>
      </c>
      <c r="BB10" s="10"/>
      <c r="BC10" s="8"/>
      <c r="BD10" s="182"/>
      <c r="BE10" s="42">
        <f t="shared" si="14"/>
        <v>0</v>
      </c>
      <c r="BF10" s="10"/>
      <c r="BG10" s="8"/>
      <c r="BH10" s="182"/>
      <c r="BI10" s="42">
        <f t="shared" si="15"/>
        <v>0</v>
      </c>
      <c r="BJ10" s="10"/>
      <c r="BK10" s="8"/>
      <c r="BL10" s="182"/>
      <c r="BM10" s="42">
        <f t="shared" si="16"/>
        <v>0</v>
      </c>
      <c r="BN10" s="10"/>
      <c r="BO10" s="8"/>
      <c r="BP10" s="182"/>
      <c r="BQ10" s="42">
        <f t="shared" si="17"/>
        <v>0</v>
      </c>
      <c r="BR10" s="10"/>
      <c r="BS10" s="8"/>
      <c r="BT10" s="182"/>
      <c r="BU10" s="122">
        <f t="shared" si="18"/>
        <v>0</v>
      </c>
    </row>
    <row r="11" spans="1:73" ht="11.1" customHeight="1" x14ac:dyDescent="0.3">
      <c r="A11" s="176">
        <v>6</v>
      </c>
      <c r="B11" s="161">
        <f>'инд. оценки 2 кл.'!A11</f>
        <v>0</v>
      </c>
      <c r="C11" s="10"/>
      <c r="D11" s="182"/>
      <c r="E11" s="122">
        <f t="shared" si="0"/>
        <v>0</v>
      </c>
      <c r="F11" s="10"/>
      <c r="G11" s="182"/>
      <c r="H11" s="122">
        <f t="shared" si="1"/>
        <v>0</v>
      </c>
      <c r="I11" s="10"/>
      <c r="J11" s="182"/>
      <c r="K11" s="122">
        <f t="shared" si="2"/>
        <v>0</v>
      </c>
      <c r="L11" s="10"/>
      <c r="M11" s="182"/>
      <c r="N11" s="122">
        <f t="shared" si="3"/>
        <v>0</v>
      </c>
      <c r="O11" s="226"/>
      <c r="P11" s="8"/>
      <c r="Q11" s="122">
        <f t="shared" si="4"/>
        <v>0</v>
      </c>
      <c r="R11" s="10"/>
      <c r="S11" s="8"/>
      <c r="T11" s="182"/>
      <c r="U11" s="42">
        <f t="shared" si="5"/>
        <v>0</v>
      </c>
      <c r="V11" s="10"/>
      <c r="W11" s="8"/>
      <c r="X11" s="182"/>
      <c r="Y11" s="42">
        <f t="shared" si="6"/>
        <v>0</v>
      </c>
      <c r="Z11" s="10"/>
      <c r="AA11" s="8"/>
      <c r="AB11" s="182"/>
      <c r="AC11" s="42">
        <f t="shared" si="7"/>
        <v>0</v>
      </c>
      <c r="AD11" s="10"/>
      <c r="AE11" s="8"/>
      <c r="AF11" s="182"/>
      <c r="AG11" s="42">
        <f t="shared" si="8"/>
        <v>0</v>
      </c>
      <c r="AH11" s="10"/>
      <c r="AI11" s="8"/>
      <c r="AJ11" s="182"/>
      <c r="AK11" s="42">
        <f t="shared" si="9"/>
        <v>0</v>
      </c>
      <c r="AL11" s="10"/>
      <c r="AM11" s="8"/>
      <c r="AN11" s="182"/>
      <c r="AO11" s="42">
        <f t="shared" si="10"/>
        <v>0</v>
      </c>
      <c r="AP11" s="10"/>
      <c r="AQ11" s="8"/>
      <c r="AR11" s="182"/>
      <c r="AS11" s="42">
        <f t="shared" si="11"/>
        <v>0</v>
      </c>
      <c r="AT11" s="10"/>
      <c r="AU11" s="8"/>
      <c r="AV11" s="182"/>
      <c r="AW11" s="42">
        <f t="shared" si="12"/>
        <v>0</v>
      </c>
      <c r="AX11" s="10"/>
      <c r="AY11" s="8"/>
      <c r="AZ11" s="182"/>
      <c r="BA11" s="42">
        <f t="shared" si="13"/>
        <v>0</v>
      </c>
      <c r="BB11" s="10"/>
      <c r="BC11" s="8"/>
      <c r="BD11" s="182"/>
      <c r="BE11" s="42">
        <f t="shared" si="14"/>
        <v>0</v>
      </c>
      <c r="BF11" s="10"/>
      <c r="BG11" s="8"/>
      <c r="BH11" s="182"/>
      <c r="BI11" s="42">
        <f t="shared" si="15"/>
        <v>0</v>
      </c>
      <c r="BJ11" s="10"/>
      <c r="BK11" s="8"/>
      <c r="BL11" s="182"/>
      <c r="BM11" s="42">
        <f t="shared" si="16"/>
        <v>0</v>
      </c>
      <c r="BN11" s="10"/>
      <c r="BO11" s="8"/>
      <c r="BP11" s="182"/>
      <c r="BQ11" s="42">
        <f t="shared" si="17"/>
        <v>0</v>
      </c>
      <c r="BR11" s="10"/>
      <c r="BS11" s="8"/>
      <c r="BT11" s="182"/>
      <c r="BU11" s="122">
        <f t="shared" si="18"/>
        <v>0</v>
      </c>
    </row>
    <row r="12" spans="1:73" ht="11.1" customHeight="1" x14ac:dyDescent="0.3">
      <c r="A12" s="176">
        <v>7</v>
      </c>
      <c r="B12" s="161">
        <f>'инд. оценки 2 кл.'!A12</f>
        <v>0</v>
      </c>
      <c r="C12" s="10"/>
      <c r="D12" s="182"/>
      <c r="E12" s="122">
        <f t="shared" si="0"/>
        <v>0</v>
      </c>
      <c r="F12" s="10"/>
      <c r="G12" s="182"/>
      <c r="H12" s="122">
        <f t="shared" si="1"/>
        <v>0</v>
      </c>
      <c r="I12" s="10"/>
      <c r="J12" s="182"/>
      <c r="K12" s="122">
        <f t="shared" si="2"/>
        <v>0</v>
      </c>
      <c r="L12" s="10"/>
      <c r="M12" s="182"/>
      <c r="N12" s="122">
        <f t="shared" si="3"/>
        <v>0</v>
      </c>
      <c r="O12" s="226"/>
      <c r="P12" s="8"/>
      <c r="Q12" s="122">
        <f t="shared" si="4"/>
        <v>0</v>
      </c>
      <c r="R12" s="10"/>
      <c r="S12" s="8"/>
      <c r="T12" s="182"/>
      <c r="U12" s="42">
        <f t="shared" si="5"/>
        <v>0</v>
      </c>
      <c r="V12" s="10"/>
      <c r="W12" s="8"/>
      <c r="X12" s="182"/>
      <c r="Y12" s="42">
        <f t="shared" si="6"/>
        <v>0</v>
      </c>
      <c r="Z12" s="10"/>
      <c r="AA12" s="8"/>
      <c r="AB12" s="182"/>
      <c r="AC12" s="42">
        <f t="shared" si="7"/>
        <v>0</v>
      </c>
      <c r="AD12" s="10"/>
      <c r="AE12" s="8"/>
      <c r="AF12" s="182"/>
      <c r="AG12" s="42">
        <f t="shared" si="8"/>
        <v>0</v>
      </c>
      <c r="AH12" s="10"/>
      <c r="AI12" s="8"/>
      <c r="AJ12" s="182"/>
      <c r="AK12" s="42">
        <f t="shared" si="9"/>
        <v>0</v>
      </c>
      <c r="AL12" s="10"/>
      <c r="AM12" s="8"/>
      <c r="AN12" s="182"/>
      <c r="AO12" s="42">
        <f t="shared" si="10"/>
        <v>0</v>
      </c>
      <c r="AP12" s="10"/>
      <c r="AQ12" s="8"/>
      <c r="AR12" s="182"/>
      <c r="AS12" s="42">
        <f t="shared" si="11"/>
        <v>0</v>
      </c>
      <c r="AT12" s="10"/>
      <c r="AU12" s="8"/>
      <c r="AV12" s="182"/>
      <c r="AW12" s="42">
        <f t="shared" si="12"/>
        <v>0</v>
      </c>
      <c r="AX12" s="10"/>
      <c r="AY12" s="8"/>
      <c r="AZ12" s="182"/>
      <c r="BA12" s="42">
        <f t="shared" si="13"/>
        <v>0</v>
      </c>
      <c r="BB12" s="10"/>
      <c r="BC12" s="8"/>
      <c r="BD12" s="182"/>
      <c r="BE12" s="42">
        <f t="shared" si="14"/>
        <v>0</v>
      </c>
      <c r="BF12" s="10"/>
      <c r="BG12" s="8"/>
      <c r="BH12" s="182"/>
      <c r="BI12" s="42">
        <f t="shared" si="15"/>
        <v>0</v>
      </c>
      <c r="BJ12" s="10"/>
      <c r="BK12" s="8"/>
      <c r="BL12" s="182"/>
      <c r="BM12" s="42">
        <f t="shared" si="16"/>
        <v>0</v>
      </c>
      <c r="BN12" s="10"/>
      <c r="BO12" s="8"/>
      <c r="BP12" s="182"/>
      <c r="BQ12" s="42">
        <f t="shared" si="17"/>
        <v>0</v>
      </c>
      <c r="BR12" s="10"/>
      <c r="BS12" s="8"/>
      <c r="BT12" s="182"/>
      <c r="BU12" s="122">
        <f t="shared" si="18"/>
        <v>0</v>
      </c>
    </row>
    <row r="13" spans="1:73" ht="11.1" customHeight="1" x14ac:dyDescent="0.3">
      <c r="A13" s="176">
        <v>8</v>
      </c>
      <c r="B13" s="161">
        <f>'инд. оценки 2 кл.'!A13</f>
        <v>0</v>
      </c>
      <c r="C13" s="10"/>
      <c r="D13" s="182"/>
      <c r="E13" s="122">
        <f t="shared" si="0"/>
        <v>0</v>
      </c>
      <c r="F13" s="10"/>
      <c r="G13" s="182"/>
      <c r="H13" s="122">
        <f t="shared" si="1"/>
        <v>0</v>
      </c>
      <c r="I13" s="10"/>
      <c r="J13" s="182"/>
      <c r="K13" s="122">
        <f t="shared" si="2"/>
        <v>0</v>
      </c>
      <c r="L13" s="10"/>
      <c r="M13" s="182"/>
      <c r="N13" s="122">
        <f t="shared" si="3"/>
        <v>0</v>
      </c>
      <c r="O13" s="226"/>
      <c r="P13" s="8"/>
      <c r="Q13" s="122">
        <f t="shared" si="4"/>
        <v>0</v>
      </c>
      <c r="R13" s="10"/>
      <c r="S13" s="8"/>
      <c r="T13" s="182"/>
      <c r="U13" s="42">
        <f t="shared" si="5"/>
        <v>0</v>
      </c>
      <c r="V13" s="10"/>
      <c r="W13" s="8"/>
      <c r="X13" s="182"/>
      <c r="Y13" s="42">
        <f t="shared" si="6"/>
        <v>0</v>
      </c>
      <c r="Z13" s="10"/>
      <c r="AA13" s="8"/>
      <c r="AB13" s="182"/>
      <c r="AC13" s="42">
        <f t="shared" si="7"/>
        <v>0</v>
      </c>
      <c r="AD13" s="10"/>
      <c r="AE13" s="8"/>
      <c r="AF13" s="182"/>
      <c r="AG13" s="42">
        <f t="shared" si="8"/>
        <v>0</v>
      </c>
      <c r="AH13" s="10"/>
      <c r="AI13" s="8"/>
      <c r="AJ13" s="182"/>
      <c r="AK13" s="42">
        <f t="shared" si="9"/>
        <v>0</v>
      </c>
      <c r="AL13" s="10"/>
      <c r="AM13" s="8"/>
      <c r="AN13" s="182"/>
      <c r="AO13" s="42">
        <f t="shared" si="10"/>
        <v>0</v>
      </c>
      <c r="AP13" s="10"/>
      <c r="AQ13" s="8"/>
      <c r="AR13" s="182"/>
      <c r="AS13" s="42">
        <f t="shared" si="11"/>
        <v>0</v>
      </c>
      <c r="AT13" s="10"/>
      <c r="AU13" s="8"/>
      <c r="AV13" s="182"/>
      <c r="AW13" s="42">
        <f t="shared" si="12"/>
        <v>0</v>
      </c>
      <c r="AX13" s="10"/>
      <c r="AY13" s="8"/>
      <c r="AZ13" s="182"/>
      <c r="BA13" s="42">
        <f t="shared" si="13"/>
        <v>0</v>
      </c>
      <c r="BB13" s="10"/>
      <c r="BC13" s="8"/>
      <c r="BD13" s="182"/>
      <c r="BE13" s="42">
        <f t="shared" si="14"/>
        <v>0</v>
      </c>
      <c r="BF13" s="10"/>
      <c r="BG13" s="8"/>
      <c r="BH13" s="182"/>
      <c r="BI13" s="42">
        <f t="shared" si="15"/>
        <v>0</v>
      </c>
      <c r="BJ13" s="10"/>
      <c r="BK13" s="8"/>
      <c r="BL13" s="182"/>
      <c r="BM13" s="42">
        <f t="shared" si="16"/>
        <v>0</v>
      </c>
      <c r="BN13" s="10"/>
      <c r="BO13" s="8"/>
      <c r="BP13" s="182"/>
      <c r="BQ13" s="42">
        <f t="shared" si="17"/>
        <v>0</v>
      </c>
      <c r="BR13" s="10"/>
      <c r="BS13" s="8"/>
      <c r="BT13" s="182"/>
      <c r="BU13" s="122">
        <f t="shared" si="18"/>
        <v>0</v>
      </c>
    </row>
    <row r="14" spans="1:73" ht="11.1" customHeight="1" x14ac:dyDescent="0.3">
      <c r="A14" s="176">
        <v>9</v>
      </c>
      <c r="B14" s="161">
        <f>'инд. оценки 2 кл.'!A14</f>
        <v>0</v>
      </c>
      <c r="C14" s="10"/>
      <c r="D14" s="182"/>
      <c r="E14" s="122">
        <f t="shared" si="0"/>
        <v>0</v>
      </c>
      <c r="F14" s="10"/>
      <c r="G14" s="182"/>
      <c r="H14" s="122">
        <f t="shared" si="1"/>
        <v>0</v>
      </c>
      <c r="I14" s="10"/>
      <c r="J14" s="182"/>
      <c r="K14" s="122">
        <f t="shared" si="2"/>
        <v>0</v>
      </c>
      <c r="L14" s="10"/>
      <c r="M14" s="182"/>
      <c r="N14" s="122">
        <f t="shared" si="3"/>
        <v>0</v>
      </c>
      <c r="O14" s="226"/>
      <c r="P14" s="8"/>
      <c r="Q14" s="122">
        <f t="shared" si="4"/>
        <v>0</v>
      </c>
      <c r="R14" s="10"/>
      <c r="S14" s="8"/>
      <c r="T14" s="182"/>
      <c r="U14" s="42">
        <f t="shared" si="5"/>
        <v>0</v>
      </c>
      <c r="V14" s="10"/>
      <c r="W14" s="8"/>
      <c r="X14" s="182"/>
      <c r="Y14" s="42">
        <f t="shared" si="6"/>
        <v>0</v>
      </c>
      <c r="Z14" s="10"/>
      <c r="AA14" s="8"/>
      <c r="AB14" s="182"/>
      <c r="AC14" s="42">
        <f t="shared" si="7"/>
        <v>0</v>
      </c>
      <c r="AD14" s="10"/>
      <c r="AE14" s="8"/>
      <c r="AF14" s="182"/>
      <c r="AG14" s="42">
        <f t="shared" si="8"/>
        <v>0</v>
      </c>
      <c r="AH14" s="10"/>
      <c r="AI14" s="8"/>
      <c r="AJ14" s="182"/>
      <c r="AK14" s="42">
        <f t="shared" si="9"/>
        <v>0</v>
      </c>
      <c r="AL14" s="10"/>
      <c r="AM14" s="8"/>
      <c r="AN14" s="182"/>
      <c r="AO14" s="42">
        <f t="shared" si="10"/>
        <v>0</v>
      </c>
      <c r="AP14" s="10"/>
      <c r="AQ14" s="8"/>
      <c r="AR14" s="182"/>
      <c r="AS14" s="42">
        <f t="shared" si="11"/>
        <v>0</v>
      </c>
      <c r="AT14" s="10"/>
      <c r="AU14" s="8"/>
      <c r="AV14" s="182"/>
      <c r="AW14" s="42">
        <f t="shared" si="12"/>
        <v>0</v>
      </c>
      <c r="AX14" s="10"/>
      <c r="AY14" s="8"/>
      <c r="AZ14" s="182"/>
      <c r="BA14" s="42">
        <f t="shared" si="13"/>
        <v>0</v>
      </c>
      <c r="BB14" s="10"/>
      <c r="BC14" s="8"/>
      <c r="BD14" s="182"/>
      <c r="BE14" s="42">
        <f t="shared" si="14"/>
        <v>0</v>
      </c>
      <c r="BF14" s="10"/>
      <c r="BG14" s="8"/>
      <c r="BH14" s="182"/>
      <c r="BI14" s="42">
        <f t="shared" si="15"/>
        <v>0</v>
      </c>
      <c r="BJ14" s="10"/>
      <c r="BK14" s="8"/>
      <c r="BL14" s="182"/>
      <c r="BM14" s="42">
        <f t="shared" si="16"/>
        <v>0</v>
      </c>
      <c r="BN14" s="10"/>
      <c r="BO14" s="8"/>
      <c r="BP14" s="182"/>
      <c r="BQ14" s="42">
        <f t="shared" si="17"/>
        <v>0</v>
      </c>
      <c r="BR14" s="10"/>
      <c r="BS14" s="8"/>
      <c r="BT14" s="182"/>
      <c r="BU14" s="122">
        <f t="shared" si="18"/>
        <v>0</v>
      </c>
    </row>
    <row r="15" spans="1:73" ht="11.1" customHeight="1" x14ac:dyDescent="0.3">
      <c r="A15" s="176">
        <v>10</v>
      </c>
      <c r="B15" s="161">
        <f>'инд. оценки 2 кл.'!A15</f>
        <v>0</v>
      </c>
      <c r="C15" s="10"/>
      <c r="D15" s="182"/>
      <c r="E15" s="122">
        <f t="shared" si="0"/>
        <v>0</v>
      </c>
      <c r="F15" s="10"/>
      <c r="G15" s="182"/>
      <c r="H15" s="122">
        <f t="shared" si="1"/>
        <v>0</v>
      </c>
      <c r="I15" s="10"/>
      <c r="J15" s="182"/>
      <c r="K15" s="122">
        <f t="shared" si="2"/>
        <v>0</v>
      </c>
      <c r="L15" s="10"/>
      <c r="M15" s="182"/>
      <c r="N15" s="122">
        <f t="shared" si="3"/>
        <v>0</v>
      </c>
      <c r="O15" s="226"/>
      <c r="P15" s="8"/>
      <c r="Q15" s="122">
        <f t="shared" si="4"/>
        <v>0</v>
      </c>
      <c r="R15" s="10"/>
      <c r="S15" s="8"/>
      <c r="T15" s="182"/>
      <c r="U15" s="42">
        <f t="shared" si="5"/>
        <v>0</v>
      </c>
      <c r="V15" s="10"/>
      <c r="W15" s="8"/>
      <c r="X15" s="182"/>
      <c r="Y15" s="42">
        <f t="shared" si="6"/>
        <v>0</v>
      </c>
      <c r="Z15" s="10"/>
      <c r="AA15" s="8"/>
      <c r="AB15" s="182"/>
      <c r="AC15" s="42">
        <f t="shared" si="7"/>
        <v>0</v>
      </c>
      <c r="AD15" s="10"/>
      <c r="AE15" s="8"/>
      <c r="AF15" s="182"/>
      <c r="AG15" s="42">
        <f t="shared" si="8"/>
        <v>0</v>
      </c>
      <c r="AH15" s="10"/>
      <c r="AI15" s="8"/>
      <c r="AJ15" s="182"/>
      <c r="AK15" s="42">
        <f t="shared" si="9"/>
        <v>0</v>
      </c>
      <c r="AL15" s="10"/>
      <c r="AM15" s="8"/>
      <c r="AN15" s="182"/>
      <c r="AO15" s="42">
        <f t="shared" si="10"/>
        <v>0</v>
      </c>
      <c r="AP15" s="10"/>
      <c r="AQ15" s="8"/>
      <c r="AR15" s="182"/>
      <c r="AS15" s="42">
        <f t="shared" si="11"/>
        <v>0</v>
      </c>
      <c r="AT15" s="10"/>
      <c r="AU15" s="8"/>
      <c r="AV15" s="182"/>
      <c r="AW15" s="42">
        <f t="shared" si="12"/>
        <v>0</v>
      </c>
      <c r="AX15" s="10"/>
      <c r="AY15" s="8"/>
      <c r="AZ15" s="182"/>
      <c r="BA15" s="42">
        <f t="shared" si="13"/>
        <v>0</v>
      </c>
      <c r="BB15" s="10"/>
      <c r="BC15" s="8"/>
      <c r="BD15" s="182"/>
      <c r="BE15" s="42">
        <f t="shared" si="14"/>
        <v>0</v>
      </c>
      <c r="BF15" s="10"/>
      <c r="BG15" s="8"/>
      <c r="BH15" s="182"/>
      <c r="BI15" s="42">
        <f t="shared" si="15"/>
        <v>0</v>
      </c>
      <c r="BJ15" s="10"/>
      <c r="BK15" s="8"/>
      <c r="BL15" s="182"/>
      <c r="BM15" s="42">
        <f t="shared" si="16"/>
        <v>0</v>
      </c>
      <c r="BN15" s="10"/>
      <c r="BO15" s="8"/>
      <c r="BP15" s="182"/>
      <c r="BQ15" s="42">
        <f t="shared" si="17"/>
        <v>0</v>
      </c>
      <c r="BR15" s="10"/>
      <c r="BS15" s="8"/>
      <c r="BT15" s="182"/>
      <c r="BU15" s="122">
        <f t="shared" si="18"/>
        <v>0</v>
      </c>
    </row>
    <row r="16" spans="1:73" ht="11.1" customHeight="1" x14ac:dyDescent="0.3">
      <c r="A16" s="176">
        <v>11</v>
      </c>
      <c r="B16" s="161">
        <f>'инд. оценки 2 кл.'!A16</f>
        <v>0</v>
      </c>
      <c r="C16" s="10"/>
      <c r="D16" s="182"/>
      <c r="E16" s="122">
        <f t="shared" si="0"/>
        <v>0</v>
      </c>
      <c r="F16" s="10"/>
      <c r="G16" s="182"/>
      <c r="H16" s="122">
        <f t="shared" si="1"/>
        <v>0</v>
      </c>
      <c r="I16" s="10"/>
      <c r="J16" s="182"/>
      <c r="K16" s="122">
        <f t="shared" si="2"/>
        <v>0</v>
      </c>
      <c r="L16" s="10"/>
      <c r="M16" s="182"/>
      <c r="N16" s="122">
        <f t="shared" si="3"/>
        <v>0</v>
      </c>
      <c r="O16" s="226"/>
      <c r="P16" s="8"/>
      <c r="Q16" s="122">
        <f t="shared" si="4"/>
        <v>0</v>
      </c>
      <c r="R16" s="10"/>
      <c r="S16" s="8"/>
      <c r="T16" s="182"/>
      <c r="U16" s="42">
        <f t="shared" si="5"/>
        <v>0</v>
      </c>
      <c r="V16" s="10"/>
      <c r="W16" s="8"/>
      <c r="X16" s="182"/>
      <c r="Y16" s="42">
        <f t="shared" si="6"/>
        <v>0</v>
      </c>
      <c r="Z16" s="10"/>
      <c r="AA16" s="8"/>
      <c r="AB16" s="182"/>
      <c r="AC16" s="42">
        <f t="shared" si="7"/>
        <v>0</v>
      </c>
      <c r="AD16" s="10"/>
      <c r="AE16" s="8"/>
      <c r="AF16" s="182"/>
      <c r="AG16" s="42">
        <f t="shared" si="8"/>
        <v>0</v>
      </c>
      <c r="AH16" s="10"/>
      <c r="AI16" s="8"/>
      <c r="AJ16" s="182"/>
      <c r="AK16" s="42">
        <f t="shared" si="9"/>
        <v>0</v>
      </c>
      <c r="AL16" s="10"/>
      <c r="AM16" s="8"/>
      <c r="AN16" s="182"/>
      <c r="AO16" s="42">
        <f t="shared" si="10"/>
        <v>0</v>
      </c>
      <c r="AP16" s="10"/>
      <c r="AQ16" s="8"/>
      <c r="AR16" s="182"/>
      <c r="AS16" s="42">
        <f t="shared" si="11"/>
        <v>0</v>
      </c>
      <c r="AT16" s="10"/>
      <c r="AU16" s="8"/>
      <c r="AV16" s="182"/>
      <c r="AW16" s="42">
        <f t="shared" si="12"/>
        <v>0</v>
      </c>
      <c r="AX16" s="10"/>
      <c r="AY16" s="8"/>
      <c r="AZ16" s="182"/>
      <c r="BA16" s="42">
        <f t="shared" si="13"/>
        <v>0</v>
      </c>
      <c r="BB16" s="10"/>
      <c r="BC16" s="8"/>
      <c r="BD16" s="182"/>
      <c r="BE16" s="42">
        <f t="shared" si="14"/>
        <v>0</v>
      </c>
      <c r="BF16" s="10"/>
      <c r="BG16" s="8"/>
      <c r="BH16" s="182"/>
      <c r="BI16" s="42">
        <f t="shared" si="15"/>
        <v>0</v>
      </c>
      <c r="BJ16" s="10"/>
      <c r="BK16" s="8"/>
      <c r="BL16" s="182"/>
      <c r="BM16" s="42">
        <f t="shared" si="16"/>
        <v>0</v>
      </c>
      <c r="BN16" s="10"/>
      <c r="BO16" s="8"/>
      <c r="BP16" s="182"/>
      <c r="BQ16" s="42">
        <f t="shared" si="17"/>
        <v>0</v>
      </c>
      <c r="BR16" s="10"/>
      <c r="BS16" s="8"/>
      <c r="BT16" s="182"/>
      <c r="BU16" s="122">
        <f t="shared" si="18"/>
        <v>0</v>
      </c>
    </row>
    <row r="17" spans="1:73" ht="11.1" customHeight="1" x14ac:dyDescent="0.3">
      <c r="A17" s="176">
        <v>12</v>
      </c>
      <c r="B17" s="161">
        <f>'инд. оценки 2 кл.'!A17</f>
        <v>0</v>
      </c>
      <c r="C17" s="10"/>
      <c r="D17" s="182"/>
      <c r="E17" s="122">
        <f t="shared" si="0"/>
        <v>0</v>
      </c>
      <c r="F17" s="10"/>
      <c r="G17" s="182"/>
      <c r="H17" s="122">
        <f t="shared" si="1"/>
        <v>0</v>
      </c>
      <c r="I17" s="10"/>
      <c r="J17" s="182"/>
      <c r="K17" s="122">
        <f t="shared" si="2"/>
        <v>0</v>
      </c>
      <c r="L17" s="10"/>
      <c r="M17" s="182"/>
      <c r="N17" s="122">
        <f t="shared" si="3"/>
        <v>0</v>
      </c>
      <c r="O17" s="226"/>
      <c r="P17" s="8"/>
      <c r="Q17" s="122">
        <f t="shared" si="4"/>
        <v>0</v>
      </c>
      <c r="R17" s="10"/>
      <c r="S17" s="8"/>
      <c r="T17" s="182"/>
      <c r="U17" s="42">
        <f t="shared" si="5"/>
        <v>0</v>
      </c>
      <c r="V17" s="10"/>
      <c r="W17" s="8"/>
      <c r="X17" s="182"/>
      <c r="Y17" s="42">
        <f t="shared" si="6"/>
        <v>0</v>
      </c>
      <c r="Z17" s="10"/>
      <c r="AA17" s="8"/>
      <c r="AB17" s="182"/>
      <c r="AC17" s="42">
        <f t="shared" si="7"/>
        <v>0</v>
      </c>
      <c r="AD17" s="10"/>
      <c r="AE17" s="8"/>
      <c r="AF17" s="182"/>
      <c r="AG17" s="42">
        <f t="shared" si="8"/>
        <v>0</v>
      </c>
      <c r="AH17" s="10"/>
      <c r="AI17" s="8"/>
      <c r="AJ17" s="182"/>
      <c r="AK17" s="42">
        <f t="shared" si="9"/>
        <v>0</v>
      </c>
      <c r="AL17" s="10"/>
      <c r="AM17" s="8"/>
      <c r="AN17" s="182"/>
      <c r="AO17" s="42">
        <f t="shared" si="10"/>
        <v>0</v>
      </c>
      <c r="AP17" s="10"/>
      <c r="AQ17" s="8"/>
      <c r="AR17" s="182"/>
      <c r="AS17" s="42">
        <f t="shared" si="11"/>
        <v>0</v>
      </c>
      <c r="AT17" s="10"/>
      <c r="AU17" s="8"/>
      <c r="AV17" s="182"/>
      <c r="AW17" s="42">
        <f t="shared" si="12"/>
        <v>0</v>
      </c>
      <c r="AX17" s="10"/>
      <c r="AY17" s="8"/>
      <c r="AZ17" s="182"/>
      <c r="BA17" s="42">
        <f t="shared" si="13"/>
        <v>0</v>
      </c>
      <c r="BB17" s="10"/>
      <c r="BC17" s="8"/>
      <c r="BD17" s="182"/>
      <c r="BE17" s="42">
        <f t="shared" si="14"/>
        <v>0</v>
      </c>
      <c r="BF17" s="10"/>
      <c r="BG17" s="8"/>
      <c r="BH17" s="182"/>
      <c r="BI17" s="42">
        <f t="shared" si="15"/>
        <v>0</v>
      </c>
      <c r="BJ17" s="10"/>
      <c r="BK17" s="8"/>
      <c r="BL17" s="182"/>
      <c r="BM17" s="42">
        <f t="shared" si="16"/>
        <v>0</v>
      </c>
      <c r="BN17" s="10"/>
      <c r="BO17" s="8"/>
      <c r="BP17" s="182"/>
      <c r="BQ17" s="42">
        <f t="shared" si="17"/>
        <v>0</v>
      </c>
      <c r="BR17" s="10"/>
      <c r="BS17" s="8"/>
      <c r="BT17" s="182"/>
      <c r="BU17" s="122">
        <f t="shared" si="18"/>
        <v>0</v>
      </c>
    </row>
    <row r="18" spans="1:73" ht="11.1" customHeight="1" x14ac:dyDescent="0.3">
      <c r="A18" s="176">
        <v>13</v>
      </c>
      <c r="B18" s="161">
        <f>'инд. оценки 2 кл.'!A18</f>
        <v>0</v>
      </c>
      <c r="C18" s="10"/>
      <c r="D18" s="182"/>
      <c r="E18" s="122">
        <f t="shared" si="0"/>
        <v>0</v>
      </c>
      <c r="F18" s="10"/>
      <c r="G18" s="182"/>
      <c r="H18" s="122">
        <f t="shared" si="1"/>
        <v>0</v>
      </c>
      <c r="I18" s="10"/>
      <c r="J18" s="182"/>
      <c r="K18" s="122">
        <f t="shared" si="2"/>
        <v>0</v>
      </c>
      <c r="L18" s="10"/>
      <c r="M18" s="182"/>
      <c r="N18" s="122">
        <f t="shared" si="3"/>
        <v>0</v>
      </c>
      <c r="O18" s="226"/>
      <c r="P18" s="8"/>
      <c r="Q18" s="122">
        <f t="shared" si="4"/>
        <v>0</v>
      </c>
      <c r="R18" s="10"/>
      <c r="S18" s="8"/>
      <c r="T18" s="182"/>
      <c r="U18" s="42">
        <f t="shared" si="5"/>
        <v>0</v>
      </c>
      <c r="V18" s="10"/>
      <c r="W18" s="8"/>
      <c r="X18" s="182"/>
      <c r="Y18" s="42">
        <f t="shared" si="6"/>
        <v>0</v>
      </c>
      <c r="Z18" s="10"/>
      <c r="AA18" s="8"/>
      <c r="AB18" s="182"/>
      <c r="AC18" s="42">
        <f t="shared" si="7"/>
        <v>0</v>
      </c>
      <c r="AD18" s="10"/>
      <c r="AE18" s="8"/>
      <c r="AF18" s="182"/>
      <c r="AG18" s="42">
        <f t="shared" si="8"/>
        <v>0</v>
      </c>
      <c r="AH18" s="10"/>
      <c r="AI18" s="8"/>
      <c r="AJ18" s="182"/>
      <c r="AK18" s="42">
        <f t="shared" si="9"/>
        <v>0</v>
      </c>
      <c r="AL18" s="10"/>
      <c r="AM18" s="8"/>
      <c r="AN18" s="182"/>
      <c r="AO18" s="42">
        <f t="shared" si="10"/>
        <v>0</v>
      </c>
      <c r="AP18" s="10"/>
      <c r="AQ18" s="8"/>
      <c r="AR18" s="182"/>
      <c r="AS18" s="42">
        <f t="shared" si="11"/>
        <v>0</v>
      </c>
      <c r="AT18" s="10"/>
      <c r="AU18" s="8"/>
      <c r="AV18" s="182"/>
      <c r="AW18" s="42">
        <f t="shared" si="12"/>
        <v>0</v>
      </c>
      <c r="AX18" s="10"/>
      <c r="AY18" s="8"/>
      <c r="AZ18" s="182"/>
      <c r="BA18" s="42">
        <f t="shared" si="13"/>
        <v>0</v>
      </c>
      <c r="BB18" s="10"/>
      <c r="BC18" s="8"/>
      <c r="BD18" s="182"/>
      <c r="BE18" s="42">
        <f t="shared" si="14"/>
        <v>0</v>
      </c>
      <c r="BF18" s="10"/>
      <c r="BG18" s="8"/>
      <c r="BH18" s="182"/>
      <c r="BI18" s="42">
        <f t="shared" si="15"/>
        <v>0</v>
      </c>
      <c r="BJ18" s="10"/>
      <c r="BK18" s="8"/>
      <c r="BL18" s="182"/>
      <c r="BM18" s="42">
        <f t="shared" si="16"/>
        <v>0</v>
      </c>
      <c r="BN18" s="10"/>
      <c r="BO18" s="8"/>
      <c r="BP18" s="182"/>
      <c r="BQ18" s="42">
        <f t="shared" si="17"/>
        <v>0</v>
      </c>
      <c r="BR18" s="10"/>
      <c r="BS18" s="8"/>
      <c r="BT18" s="182"/>
      <c r="BU18" s="122">
        <f t="shared" si="18"/>
        <v>0</v>
      </c>
    </row>
    <row r="19" spans="1:73" ht="11.1" customHeight="1" x14ac:dyDescent="0.3">
      <c r="A19" s="176">
        <v>14</v>
      </c>
      <c r="B19" s="161">
        <f>'инд. оценки 2 кл.'!A19</f>
        <v>0</v>
      </c>
      <c r="C19" s="10"/>
      <c r="D19" s="182"/>
      <c r="E19" s="122">
        <f t="shared" si="0"/>
        <v>0</v>
      </c>
      <c r="F19" s="10"/>
      <c r="G19" s="182"/>
      <c r="H19" s="122">
        <f t="shared" si="1"/>
        <v>0</v>
      </c>
      <c r="I19" s="10"/>
      <c r="J19" s="182"/>
      <c r="K19" s="122">
        <f t="shared" si="2"/>
        <v>0</v>
      </c>
      <c r="L19" s="10"/>
      <c r="M19" s="182"/>
      <c r="N19" s="122">
        <f t="shared" si="3"/>
        <v>0</v>
      </c>
      <c r="O19" s="226"/>
      <c r="P19" s="8"/>
      <c r="Q19" s="122">
        <f t="shared" si="4"/>
        <v>0</v>
      </c>
      <c r="R19" s="10"/>
      <c r="S19" s="8"/>
      <c r="T19" s="182"/>
      <c r="U19" s="42">
        <f t="shared" si="5"/>
        <v>0</v>
      </c>
      <c r="V19" s="10"/>
      <c r="W19" s="8"/>
      <c r="X19" s="182"/>
      <c r="Y19" s="42">
        <f t="shared" si="6"/>
        <v>0</v>
      </c>
      <c r="Z19" s="10"/>
      <c r="AA19" s="8"/>
      <c r="AB19" s="182"/>
      <c r="AC19" s="42">
        <f t="shared" si="7"/>
        <v>0</v>
      </c>
      <c r="AD19" s="10"/>
      <c r="AE19" s="8"/>
      <c r="AF19" s="182"/>
      <c r="AG19" s="42">
        <f t="shared" si="8"/>
        <v>0</v>
      </c>
      <c r="AH19" s="10"/>
      <c r="AI19" s="8"/>
      <c r="AJ19" s="182"/>
      <c r="AK19" s="42">
        <f t="shared" si="9"/>
        <v>0</v>
      </c>
      <c r="AL19" s="10"/>
      <c r="AM19" s="8"/>
      <c r="AN19" s="182"/>
      <c r="AO19" s="42">
        <f t="shared" si="10"/>
        <v>0</v>
      </c>
      <c r="AP19" s="10"/>
      <c r="AQ19" s="8"/>
      <c r="AR19" s="182"/>
      <c r="AS19" s="42">
        <f t="shared" si="11"/>
        <v>0</v>
      </c>
      <c r="AT19" s="10"/>
      <c r="AU19" s="8"/>
      <c r="AV19" s="182"/>
      <c r="AW19" s="42">
        <f t="shared" si="12"/>
        <v>0</v>
      </c>
      <c r="AX19" s="10"/>
      <c r="AY19" s="8"/>
      <c r="AZ19" s="182"/>
      <c r="BA19" s="42">
        <f t="shared" si="13"/>
        <v>0</v>
      </c>
      <c r="BB19" s="10"/>
      <c r="BC19" s="8"/>
      <c r="BD19" s="182"/>
      <c r="BE19" s="42">
        <f t="shared" si="14"/>
        <v>0</v>
      </c>
      <c r="BF19" s="10"/>
      <c r="BG19" s="8"/>
      <c r="BH19" s="182"/>
      <c r="BI19" s="42">
        <f t="shared" si="15"/>
        <v>0</v>
      </c>
      <c r="BJ19" s="10"/>
      <c r="BK19" s="8"/>
      <c r="BL19" s="182"/>
      <c r="BM19" s="42">
        <f t="shared" si="16"/>
        <v>0</v>
      </c>
      <c r="BN19" s="10"/>
      <c r="BO19" s="8"/>
      <c r="BP19" s="182"/>
      <c r="BQ19" s="42">
        <f t="shared" si="17"/>
        <v>0</v>
      </c>
      <c r="BR19" s="10"/>
      <c r="BS19" s="8"/>
      <c r="BT19" s="182"/>
      <c r="BU19" s="122">
        <f t="shared" si="18"/>
        <v>0</v>
      </c>
    </row>
    <row r="20" spans="1:73" ht="11.1" customHeight="1" x14ac:dyDescent="0.3">
      <c r="A20" s="176">
        <v>15</v>
      </c>
      <c r="B20" s="161">
        <f>'инд. оценки 2 кл.'!A20</f>
        <v>0</v>
      </c>
      <c r="C20" s="10"/>
      <c r="D20" s="182"/>
      <c r="E20" s="122">
        <f t="shared" si="0"/>
        <v>0</v>
      </c>
      <c r="F20" s="10"/>
      <c r="G20" s="182"/>
      <c r="H20" s="122">
        <f t="shared" si="1"/>
        <v>0</v>
      </c>
      <c r="I20" s="10"/>
      <c r="J20" s="182"/>
      <c r="K20" s="122">
        <f t="shared" si="2"/>
        <v>0</v>
      </c>
      <c r="L20" s="10"/>
      <c r="M20" s="182"/>
      <c r="N20" s="122">
        <f t="shared" si="3"/>
        <v>0</v>
      </c>
      <c r="O20" s="226"/>
      <c r="P20" s="8"/>
      <c r="Q20" s="122">
        <f t="shared" si="4"/>
        <v>0</v>
      </c>
      <c r="R20" s="10"/>
      <c r="S20" s="8"/>
      <c r="T20" s="182"/>
      <c r="U20" s="42">
        <f t="shared" si="5"/>
        <v>0</v>
      </c>
      <c r="V20" s="10"/>
      <c r="W20" s="8"/>
      <c r="X20" s="182"/>
      <c r="Y20" s="42">
        <f t="shared" si="6"/>
        <v>0</v>
      </c>
      <c r="Z20" s="10"/>
      <c r="AA20" s="8"/>
      <c r="AB20" s="182"/>
      <c r="AC20" s="42">
        <f t="shared" si="7"/>
        <v>0</v>
      </c>
      <c r="AD20" s="10"/>
      <c r="AE20" s="8"/>
      <c r="AF20" s="182"/>
      <c r="AG20" s="42">
        <f t="shared" si="8"/>
        <v>0</v>
      </c>
      <c r="AH20" s="10"/>
      <c r="AI20" s="8"/>
      <c r="AJ20" s="182"/>
      <c r="AK20" s="42">
        <f t="shared" si="9"/>
        <v>0</v>
      </c>
      <c r="AL20" s="10"/>
      <c r="AM20" s="8"/>
      <c r="AN20" s="182"/>
      <c r="AO20" s="42">
        <f t="shared" si="10"/>
        <v>0</v>
      </c>
      <c r="AP20" s="10"/>
      <c r="AQ20" s="8"/>
      <c r="AR20" s="182"/>
      <c r="AS20" s="42">
        <f t="shared" si="11"/>
        <v>0</v>
      </c>
      <c r="AT20" s="10"/>
      <c r="AU20" s="8"/>
      <c r="AV20" s="182"/>
      <c r="AW20" s="42">
        <f t="shared" si="12"/>
        <v>0</v>
      </c>
      <c r="AX20" s="10"/>
      <c r="AY20" s="8"/>
      <c r="AZ20" s="182"/>
      <c r="BA20" s="42">
        <f t="shared" si="13"/>
        <v>0</v>
      </c>
      <c r="BB20" s="10"/>
      <c r="BC20" s="8"/>
      <c r="BD20" s="182"/>
      <c r="BE20" s="42">
        <f t="shared" si="14"/>
        <v>0</v>
      </c>
      <c r="BF20" s="10"/>
      <c r="BG20" s="8"/>
      <c r="BH20" s="182"/>
      <c r="BI20" s="42">
        <f t="shared" si="15"/>
        <v>0</v>
      </c>
      <c r="BJ20" s="10"/>
      <c r="BK20" s="8"/>
      <c r="BL20" s="182"/>
      <c r="BM20" s="42">
        <f t="shared" si="16"/>
        <v>0</v>
      </c>
      <c r="BN20" s="10"/>
      <c r="BO20" s="8"/>
      <c r="BP20" s="182"/>
      <c r="BQ20" s="42">
        <f t="shared" si="17"/>
        <v>0</v>
      </c>
      <c r="BR20" s="10"/>
      <c r="BS20" s="8"/>
      <c r="BT20" s="182"/>
      <c r="BU20" s="122">
        <f t="shared" si="18"/>
        <v>0</v>
      </c>
    </row>
    <row r="21" spans="1:73" ht="11.1" customHeight="1" x14ac:dyDescent="0.3">
      <c r="A21" s="176">
        <v>16</v>
      </c>
      <c r="B21" s="161">
        <f>'инд. оценки 2 кл.'!A21</f>
        <v>0</v>
      </c>
      <c r="C21" s="10"/>
      <c r="D21" s="182"/>
      <c r="E21" s="122">
        <f t="shared" si="0"/>
        <v>0</v>
      </c>
      <c r="F21" s="10"/>
      <c r="G21" s="182"/>
      <c r="H21" s="122">
        <f t="shared" si="1"/>
        <v>0</v>
      </c>
      <c r="I21" s="10"/>
      <c r="J21" s="182"/>
      <c r="K21" s="122">
        <f t="shared" si="2"/>
        <v>0</v>
      </c>
      <c r="L21" s="10"/>
      <c r="M21" s="182"/>
      <c r="N21" s="122">
        <f t="shared" si="3"/>
        <v>0</v>
      </c>
      <c r="O21" s="226"/>
      <c r="P21" s="8"/>
      <c r="Q21" s="122">
        <f t="shared" si="4"/>
        <v>0</v>
      </c>
      <c r="R21" s="10"/>
      <c r="S21" s="8"/>
      <c r="T21" s="182"/>
      <c r="U21" s="42">
        <f t="shared" si="5"/>
        <v>0</v>
      </c>
      <c r="V21" s="10"/>
      <c r="W21" s="8"/>
      <c r="X21" s="182"/>
      <c r="Y21" s="42">
        <f t="shared" si="6"/>
        <v>0</v>
      </c>
      <c r="Z21" s="10"/>
      <c r="AA21" s="8"/>
      <c r="AB21" s="182"/>
      <c r="AC21" s="42">
        <f t="shared" si="7"/>
        <v>0</v>
      </c>
      <c r="AD21" s="10"/>
      <c r="AE21" s="8"/>
      <c r="AF21" s="182"/>
      <c r="AG21" s="42">
        <f t="shared" si="8"/>
        <v>0</v>
      </c>
      <c r="AH21" s="10"/>
      <c r="AI21" s="8"/>
      <c r="AJ21" s="182"/>
      <c r="AK21" s="42">
        <f t="shared" si="9"/>
        <v>0</v>
      </c>
      <c r="AL21" s="10"/>
      <c r="AM21" s="8"/>
      <c r="AN21" s="182"/>
      <c r="AO21" s="42">
        <f t="shared" si="10"/>
        <v>0</v>
      </c>
      <c r="AP21" s="10"/>
      <c r="AQ21" s="8"/>
      <c r="AR21" s="182"/>
      <c r="AS21" s="42">
        <f t="shared" si="11"/>
        <v>0</v>
      </c>
      <c r="AT21" s="10"/>
      <c r="AU21" s="8"/>
      <c r="AV21" s="182"/>
      <c r="AW21" s="42">
        <f t="shared" si="12"/>
        <v>0</v>
      </c>
      <c r="AX21" s="10"/>
      <c r="AY21" s="8"/>
      <c r="AZ21" s="182"/>
      <c r="BA21" s="42">
        <f t="shared" si="13"/>
        <v>0</v>
      </c>
      <c r="BB21" s="10"/>
      <c r="BC21" s="8"/>
      <c r="BD21" s="182"/>
      <c r="BE21" s="42">
        <f t="shared" si="14"/>
        <v>0</v>
      </c>
      <c r="BF21" s="10"/>
      <c r="BG21" s="8"/>
      <c r="BH21" s="182"/>
      <c r="BI21" s="42">
        <f t="shared" si="15"/>
        <v>0</v>
      </c>
      <c r="BJ21" s="10"/>
      <c r="BK21" s="8"/>
      <c r="BL21" s="182"/>
      <c r="BM21" s="42">
        <f t="shared" si="16"/>
        <v>0</v>
      </c>
      <c r="BN21" s="10"/>
      <c r="BO21" s="8"/>
      <c r="BP21" s="182"/>
      <c r="BQ21" s="42">
        <f t="shared" si="17"/>
        <v>0</v>
      </c>
      <c r="BR21" s="10"/>
      <c r="BS21" s="8"/>
      <c r="BT21" s="182"/>
      <c r="BU21" s="122">
        <f t="shared" si="18"/>
        <v>0</v>
      </c>
    </row>
    <row r="22" spans="1:73" ht="11.1" customHeight="1" x14ac:dyDescent="0.3">
      <c r="A22" s="176">
        <v>17</v>
      </c>
      <c r="B22" s="161">
        <f>'инд. оценки 2 кл.'!A22</f>
        <v>0</v>
      </c>
      <c r="C22" s="10"/>
      <c r="D22" s="182"/>
      <c r="E22" s="122">
        <f t="shared" si="0"/>
        <v>0</v>
      </c>
      <c r="F22" s="10"/>
      <c r="G22" s="182"/>
      <c r="H22" s="122">
        <f t="shared" si="1"/>
        <v>0</v>
      </c>
      <c r="I22" s="10"/>
      <c r="J22" s="182"/>
      <c r="K22" s="122">
        <f t="shared" si="2"/>
        <v>0</v>
      </c>
      <c r="L22" s="10"/>
      <c r="M22" s="182"/>
      <c r="N22" s="122">
        <f t="shared" si="3"/>
        <v>0</v>
      </c>
      <c r="O22" s="226"/>
      <c r="P22" s="8"/>
      <c r="Q22" s="122">
        <f t="shared" si="4"/>
        <v>0</v>
      </c>
      <c r="R22" s="10"/>
      <c r="S22" s="8"/>
      <c r="T22" s="182"/>
      <c r="U22" s="42">
        <f t="shared" si="5"/>
        <v>0</v>
      </c>
      <c r="V22" s="10"/>
      <c r="W22" s="8"/>
      <c r="X22" s="182"/>
      <c r="Y22" s="42">
        <f t="shared" si="6"/>
        <v>0</v>
      </c>
      <c r="Z22" s="10"/>
      <c r="AA22" s="8"/>
      <c r="AB22" s="182"/>
      <c r="AC22" s="42">
        <f t="shared" si="7"/>
        <v>0</v>
      </c>
      <c r="AD22" s="10"/>
      <c r="AE22" s="8"/>
      <c r="AF22" s="182"/>
      <c r="AG22" s="42">
        <f t="shared" si="8"/>
        <v>0</v>
      </c>
      <c r="AH22" s="10"/>
      <c r="AI22" s="8"/>
      <c r="AJ22" s="182"/>
      <c r="AK22" s="42">
        <f t="shared" si="9"/>
        <v>0</v>
      </c>
      <c r="AL22" s="10"/>
      <c r="AM22" s="8"/>
      <c r="AN22" s="182"/>
      <c r="AO22" s="42">
        <f t="shared" si="10"/>
        <v>0</v>
      </c>
      <c r="AP22" s="10"/>
      <c r="AQ22" s="8"/>
      <c r="AR22" s="182"/>
      <c r="AS22" s="42">
        <f t="shared" si="11"/>
        <v>0</v>
      </c>
      <c r="AT22" s="10"/>
      <c r="AU22" s="8"/>
      <c r="AV22" s="182"/>
      <c r="AW22" s="42">
        <f t="shared" si="12"/>
        <v>0</v>
      </c>
      <c r="AX22" s="10"/>
      <c r="AY22" s="8"/>
      <c r="AZ22" s="182"/>
      <c r="BA22" s="42">
        <f t="shared" si="13"/>
        <v>0</v>
      </c>
      <c r="BB22" s="10"/>
      <c r="BC22" s="8"/>
      <c r="BD22" s="182"/>
      <c r="BE22" s="42">
        <f t="shared" si="14"/>
        <v>0</v>
      </c>
      <c r="BF22" s="10"/>
      <c r="BG22" s="8"/>
      <c r="BH22" s="182"/>
      <c r="BI22" s="42">
        <f t="shared" si="15"/>
        <v>0</v>
      </c>
      <c r="BJ22" s="10"/>
      <c r="BK22" s="8"/>
      <c r="BL22" s="182"/>
      <c r="BM22" s="42">
        <f t="shared" si="16"/>
        <v>0</v>
      </c>
      <c r="BN22" s="10"/>
      <c r="BO22" s="8"/>
      <c r="BP22" s="182"/>
      <c r="BQ22" s="42">
        <f t="shared" si="17"/>
        <v>0</v>
      </c>
      <c r="BR22" s="10"/>
      <c r="BS22" s="8"/>
      <c r="BT22" s="182"/>
      <c r="BU22" s="122">
        <f t="shared" si="18"/>
        <v>0</v>
      </c>
    </row>
    <row r="23" spans="1:73" ht="11.1" customHeight="1" x14ac:dyDescent="0.3">
      <c r="A23" s="176">
        <v>18</v>
      </c>
      <c r="B23" s="161">
        <f>'инд. оценки 2 кл.'!A23</f>
        <v>0</v>
      </c>
      <c r="C23" s="10"/>
      <c r="D23" s="182"/>
      <c r="E23" s="122">
        <f t="shared" si="0"/>
        <v>0</v>
      </c>
      <c r="F23" s="10"/>
      <c r="G23" s="182"/>
      <c r="H23" s="122">
        <f t="shared" si="1"/>
        <v>0</v>
      </c>
      <c r="I23" s="10"/>
      <c r="J23" s="182"/>
      <c r="K23" s="122">
        <f t="shared" si="2"/>
        <v>0</v>
      </c>
      <c r="L23" s="10"/>
      <c r="M23" s="182"/>
      <c r="N23" s="122">
        <f t="shared" si="3"/>
        <v>0</v>
      </c>
      <c r="O23" s="226"/>
      <c r="P23" s="8"/>
      <c r="Q23" s="122">
        <f t="shared" si="4"/>
        <v>0</v>
      </c>
      <c r="R23" s="10"/>
      <c r="S23" s="8"/>
      <c r="T23" s="182"/>
      <c r="U23" s="42">
        <f t="shared" si="5"/>
        <v>0</v>
      </c>
      <c r="V23" s="10"/>
      <c r="W23" s="8"/>
      <c r="X23" s="182"/>
      <c r="Y23" s="42">
        <f t="shared" si="6"/>
        <v>0</v>
      </c>
      <c r="Z23" s="10"/>
      <c r="AA23" s="8"/>
      <c r="AB23" s="182"/>
      <c r="AC23" s="42">
        <f t="shared" si="7"/>
        <v>0</v>
      </c>
      <c r="AD23" s="10"/>
      <c r="AE23" s="8"/>
      <c r="AF23" s="182"/>
      <c r="AG23" s="42">
        <f t="shared" si="8"/>
        <v>0</v>
      </c>
      <c r="AH23" s="10"/>
      <c r="AI23" s="8"/>
      <c r="AJ23" s="182"/>
      <c r="AK23" s="42">
        <f t="shared" si="9"/>
        <v>0</v>
      </c>
      <c r="AL23" s="10"/>
      <c r="AM23" s="8"/>
      <c r="AN23" s="182"/>
      <c r="AO23" s="42">
        <f t="shared" si="10"/>
        <v>0</v>
      </c>
      <c r="AP23" s="10"/>
      <c r="AQ23" s="8"/>
      <c r="AR23" s="182"/>
      <c r="AS23" s="42">
        <f t="shared" si="11"/>
        <v>0</v>
      </c>
      <c r="AT23" s="10"/>
      <c r="AU23" s="8"/>
      <c r="AV23" s="182"/>
      <c r="AW23" s="42">
        <f t="shared" si="12"/>
        <v>0</v>
      </c>
      <c r="AX23" s="10"/>
      <c r="AY23" s="8"/>
      <c r="AZ23" s="182"/>
      <c r="BA23" s="42">
        <f t="shared" si="13"/>
        <v>0</v>
      </c>
      <c r="BB23" s="10"/>
      <c r="BC23" s="8"/>
      <c r="BD23" s="182"/>
      <c r="BE23" s="42">
        <f t="shared" si="14"/>
        <v>0</v>
      </c>
      <c r="BF23" s="10"/>
      <c r="BG23" s="8"/>
      <c r="BH23" s="182"/>
      <c r="BI23" s="42">
        <f t="shared" si="15"/>
        <v>0</v>
      </c>
      <c r="BJ23" s="10"/>
      <c r="BK23" s="8"/>
      <c r="BL23" s="182"/>
      <c r="BM23" s="42">
        <f t="shared" si="16"/>
        <v>0</v>
      </c>
      <c r="BN23" s="10"/>
      <c r="BO23" s="8"/>
      <c r="BP23" s="182"/>
      <c r="BQ23" s="42">
        <f t="shared" si="17"/>
        <v>0</v>
      </c>
      <c r="BR23" s="10"/>
      <c r="BS23" s="8"/>
      <c r="BT23" s="182"/>
      <c r="BU23" s="122">
        <f t="shared" si="18"/>
        <v>0</v>
      </c>
    </row>
    <row r="24" spans="1:73" ht="11.1" customHeight="1" x14ac:dyDescent="0.3">
      <c r="A24" s="176">
        <v>19</v>
      </c>
      <c r="B24" s="161">
        <f>'инд. оценки 2 кл.'!A24</f>
        <v>0</v>
      </c>
      <c r="C24" s="10"/>
      <c r="D24" s="182"/>
      <c r="E24" s="122">
        <f t="shared" si="0"/>
        <v>0</v>
      </c>
      <c r="F24" s="10"/>
      <c r="G24" s="182"/>
      <c r="H24" s="122">
        <f t="shared" si="1"/>
        <v>0</v>
      </c>
      <c r="I24" s="10"/>
      <c r="J24" s="182"/>
      <c r="K24" s="122">
        <f t="shared" si="2"/>
        <v>0</v>
      </c>
      <c r="L24" s="10"/>
      <c r="M24" s="182"/>
      <c r="N24" s="122">
        <f t="shared" si="3"/>
        <v>0</v>
      </c>
      <c r="O24" s="226"/>
      <c r="P24" s="8"/>
      <c r="Q24" s="122">
        <f t="shared" si="4"/>
        <v>0</v>
      </c>
      <c r="R24" s="10"/>
      <c r="S24" s="8"/>
      <c r="T24" s="182"/>
      <c r="U24" s="42">
        <f t="shared" si="5"/>
        <v>0</v>
      </c>
      <c r="V24" s="10"/>
      <c r="W24" s="8"/>
      <c r="X24" s="182"/>
      <c r="Y24" s="42">
        <f t="shared" si="6"/>
        <v>0</v>
      </c>
      <c r="Z24" s="10"/>
      <c r="AA24" s="8"/>
      <c r="AB24" s="182"/>
      <c r="AC24" s="42">
        <f t="shared" si="7"/>
        <v>0</v>
      </c>
      <c r="AD24" s="10"/>
      <c r="AE24" s="8"/>
      <c r="AF24" s="182"/>
      <c r="AG24" s="42">
        <f t="shared" si="8"/>
        <v>0</v>
      </c>
      <c r="AH24" s="10"/>
      <c r="AI24" s="8"/>
      <c r="AJ24" s="182"/>
      <c r="AK24" s="42">
        <f t="shared" si="9"/>
        <v>0</v>
      </c>
      <c r="AL24" s="10"/>
      <c r="AM24" s="8"/>
      <c r="AN24" s="182"/>
      <c r="AO24" s="42">
        <f t="shared" si="10"/>
        <v>0</v>
      </c>
      <c r="AP24" s="10"/>
      <c r="AQ24" s="8"/>
      <c r="AR24" s="182"/>
      <c r="AS24" s="42">
        <f t="shared" si="11"/>
        <v>0</v>
      </c>
      <c r="AT24" s="10"/>
      <c r="AU24" s="8"/>
      <c r="AV24" s="182"/>
      <c r="AW24" s="42">
        <f t="shared" si="12"/>
        <v>0</v>
      </c>
      <c r="AX24" s="10"/>
      <c r="AY24" s="8"/>
      <c r="AZ24" s="182"/>
      <c r="BA24" s="42">
        <f t="shared" si="13"/>
        <v>0</v>
      </c>
      <c r="BB24" s="10"/>
      <c r="BC24" s="8"/>
      <c r="BD24" s="182"/>
      <c r="BE24" s="42">
        <f t="shared" si="14"/>
        <v>0</v>
      </c>
      <c r="BF24" s="10"/>
      <c r="BG24" s="8"/>
      <c r="BH24" s="182"/>
      <c r="BI24" s="42">
        <f t="shared" si="15"/>
        <v>0</v>
      </c>
      <c r="BJ24" s="10"/>
      <c r="BK24" s="8"/>
      <c r="BL24" s="182"/>
      <c r="BM24" s="42">
        <f t="shared" si="16"/>
        <v>0</v>
      </c>
      <c r="BN24" s="10"/>
      <c r="BO24" s="8"/>
      <c r="BP24" s="182"/>
      <c r="BQ24" s="42">
        <f t="shared" si="17"/>
        <v>0</v>
      </c>
      <c r="BR24" s="10"/>
      <c r="BS24" s="8"/>
      <c r="BT24" s="182"/>
      <c r="BU24" s="122">
        <f t="shared" si="18"/>
        <v>0</v>
      </c>
    </row>
    <row r="25" spans="1:73" ht="11.1" customHeight="1" x14ac:dyDescent="0.3">
      <c r="A25" s="176">
        <v>20</v>
      </c>
      <c r="B25" s="161">
        <f>'инд. оценки 2 кл.'!A25</f>
        <v>0</v>
      </c>
      <c r="C25" s="10"/>
      <c r="D25" s="182"/>
      <c r="E25" s="122">
        <f t="shared" si="0"/>
        <v>0</v>
      </c>
      <c r="F25" s="10"/>
      <c r="G25" s="182"/>
      <c r="H25" s="122">
        <f t="shared" si="1"/>
        <v>0</v>
      </c>
      <c r="I25" s="10"/>
      <c r="J25" s="182"/>
      <c r="K25" s="122">
        <f t="shared" si="2"/>
        <v>0</v>
      </c>
      <c r="L25" s="10"/>
      <c r="M25" s="182"/>
      <c r="N25" s="122">
        <f t="shared" si="3"/>
        <v>0</v>
      </c>
      <c r="O25" s="226"/>
      <c r="P25" s="8"/>
      <c r="Q25" s="122">
        <f t="shared" si="4"/>
        <v>0</v>
      </c>
      <c r="R25" s="10"/>
      <c r="S25" s="8"/>
      <c r="T25" s="182"/>
      <c r="U25" s="42">
        <f t="shared" si="5"/>
        <v>0</v>
      </c>
      <c r="V25" s="10"/>
      <c r="W25" s="8"/>
      <c r="X25" s="182"/>
      <c r="Y25" s="42">
        <f t="shared" si="6"/>
        <v>0</v>
      </c>
      <c r="Z25" s="10"/>
      <c r="AA25" s="8"/>
      <c r="AB25" s="182"/>
      <c r="AC25" s="42">
        <f t="shared" si="7"/>
        <v>0</v>
      </c>
      <c r="AD25" s="10"/>
      <c r="AE25" s="8"/>
      <c r="AF25" s="182"/>
      <c r="AG25" s="42">
        <f t="shared" si="8"/>
        <v>0</v>
      </c>
      <c r="AH25" s="10"/>
      <c r="AI25" s="8"/>
      <c r="AJ25" s="182"/>
      <c r="AK25" s="42">
        <f t="shared" si="9"/>
        <v>0</v>
      </c>
      <c r="AL25" s="10"/>
      <c r="AM25" s="8"/>
      <c r="AN25" s="182"/>
      <c r="AO25" s="42">
        <f t="shared" si="10"/>
        <v>0</v>
      </c>
      <c r="AP25" s="10"/>
      <c r="AQ25" s="8"/>
      <c r="AR25" s="182"/>
      <c r="AS25" s="42">
        <f t="shared" si="11"/>
        <v>0</v>
      </c>
      <c r="AT25" s="10"/>
      <c r="AU25" s="8"/>
      <c r="AV25" s="182"/>
      <c r="AW25" s="42">
        <f t="shared" si="12"/>
        <v>0</v>
      </c>
      <c r="AX25" s="10"/>
      <c r="AY25" s="8"/>
      <c r="AZ25" s="182"/>
      <c r="BA25" s="42">
        <f t="shared" si="13"/>
        <v>0</v>
      </c>
      <c r="BB25" s="10"/>
      <c r="BC25" s="8"/>
      <c r="BD25" s="182"/>
      <c r="BE25" s="42">
        <f t="shared" si="14"/>
        <v>0</v>
      </c>
      <c r="BF25" s="10"/>
      <c r="BG25" s="8"/>
      <c r="BH25" s="182"/>
      <c r="BI25" s="42">
        <f t="shared" si="15"/>
        <v>0</v>
      </c>
      <c r="BJ25" s="10"/>
      <c r="BK25" s="8"/>
      <c r="BL25" s="182"/>
      <c r="BM25" s="42">
        <f t="shared" si="16"/>
        <v>0</v>
      </c>
      <c r="BN25" s="10"/>
      <c r="BO25" s="8"/>
      <c r="BP25" s="182"/>
      <c r="BQ25" s="42">
        <f t="shared" si="17"/>
        <v>0</v>
      </c>
      <c r="BR25" s="10"/>
      <c r="BS25" s="8"/>
      <c r="BT25" s="182"/>
      <c r="BU25" s="122">
        <f t="shared" si="18"/>
        <v>0</v>
      </c>
    </row>
    <row r="26" spans="1:73" ht="11.1" customHeight="1" x14ac:dyDescent="0.3">
      <c r="A26" s="176">
        <v>21</v>
      </c>
      <c r="B26" s="161">
        <f>'инд. оценки 2 кл.'!A26</f>
        <v>0</v>
      </c>
      <c r="C26" s="10"/>
      <c r="D26" s="182"/>
      <c r="E26" s="122">
        <f t="shared" si="0"/>
        <v>0</v>
      </c>
      <c r="F26" s="10"/>
      <c r="G26" s="182"/>
      <c r="H26" s="122">
        <f t="shared" si="1"/>
        <v>0</v>
      </c>
      <c r="I26" s="10"/>
      <c r="J26" s="182"/>
      <c r="K26" s="122">
        <f t="shared" si="2"/>
        <v>0</v>
      </c>
      <c r="L26" s="10"/>
      <c r="M26" s="182"/>
      <c r="N26" s="122">
        <f t="shared" si="3"/>
        <v>0</v>
      </c>
      <c r="O26" s="226"/>
      <c r="P26" s="8"/>
      <c r="Q26" s="122">
        <f t="shared" si="4"/>
        <v>0</v>
      </c>
      <c r="R26" s="10"/>
      <c r="S26" s="8"/>
      <c r="T26" s="182"/>
      <c r="U26" s="42">
        <f t="shared" si="5"/>
        <v>0</v>
      </c>
      <c r="V26" s="10"/>
      <c r="W26" s="8"/>
      <c r="X26" s="182"/>
      <c r="Y26" s="42">
        <f t="shared" si="6"/>
        <v>0</v>
      </c>
      <c r="Z26" s="10"/>
      <c r="AA26" s="8"/>
      <c r="AB26" s="182"/>
      <c r="AC26" s="42">
        <f t="shared" si="7"/>
        <v>0</v>
      </c>
      <c r="AD26" s="10"/>
      <c r="AE26" s="8"/>
      <c r="AF26" s="182"/>
      <c r="AG26" s="42">
        <f t="shared" si="8"/>
        <v>0</v>
      </c>
      <c r="AH26" s="10"/>
      <c r="AI26" s="8"/>
      <c r="AJ26" s="182"/>
      <c r="AK26" s="42">
        <f t="shared" si="9"/>
        <v>0</v>
      </c>
      <c r="AL26" s="10"/>
      <c r="AM26" s="8"/>
      <c r="AN26" s="182"/>
      <c r="AO26" s="42">
        <f t="shared" si="10"/>
        <v>0</v>
      </c>
      <c r="AP26" s="10"/>
      <c r="AQ26" s="8"/>
      <c r="AR26" s="182"/>
      <c r="AS26" s="42">
        <f t="shared" si="11"/>
        <v>0</v>
      </c>
      <c r="AT26" s="10"/>
      <c r="AU26" s="8"/>
      <c r="AV26" s="182"/>
      <c r="AW26" s="42">
        <f t="shared" si="12"/>
        <v>0</v>
      </c>
      <c r="AX26" s="10"/>
      <c r="AY26" s="8"/>
      <c r="AZ26" s="182"/>
      <c r="BA26" s="42">
        <f t="shared" si="13"/>
        <v>0</v>
      </c>
      <c r="BB26" s="10"/>
      <c r="BC26" s="8"/>
      <c r="BD26" s="182"/>
      <c r="BE26" s="42">
        <f t="shared" si="14"/>
        <v>0</v>
      </c>
      <c r="BF26" s="10"/>
      <c r="BG26" s="8"/>
      <c r="BH26" s="182"/>
      <c r="BI26" s="42">
        <f t="shared" si="15"/>
        <v>0</v>
      </c>
      <c r="BJ26" s="10"/>
      <c r="BK26" s="8"/>
      <c r="BL26" s="182"/>
      <c r="BM26" s="42">
        <f t="shared" si="16"/>
        <v>0</v>
      </c>
      <c r="BN26" s="10"/>
      <c r="BO26" s="8"/>
      <c r="BP26" s="182"/>
      <c r="BQ26" s="42">
        <f t="shared" si="17"/>
        <v>0</v>
      </c>
      <c r="BR26" s="10"/>
      <c r="BS26" s="8"/>
      <c r="BT26" s="182"/>
      <c r="BU26" s="122">
        <f t="shared" si="18"/>
        <v>0</v>
      </c>
    </row>
    <row r="27" spans="1:73" ht="11.1" customHeight="1" x14ac:dyDescent="0.3">
      <c r="A27" s="176">
        <v>22</v>
      </c>
      <c r="B27" s="161">
        <f>'инд. оценки 2 кл.'!A27</f>
        <v>0</v>
      </c>
      <c r="C27" s="10"/>
      <c r="D27" s="182"/>
      <c r="E27" s="122">
        <f t="shared" si="0"/>
        <v>0</v>
      </c>
      <c r="F27" s="10"/>
      <c r="G27" s="182"/>
      <c r="H27" s="122">
        <f t="shared" si="1"/>
        <v>0</v>
      </c>
      <c r="I27" s="10"/>
      <c r="J27" s="182"/>
      <c r="K27" s="122">
        <f t="shared" si="2"/>
        <v>0</v>
      </c>
      <c r="L27" s="10"/>
      <c r="M27" s="182"/>
      <c r="N27" s="122">
        <f t="shared" si="3"/>
        <v>0</v>
      </c>
      <c r="O27" s="226"/>
      <c r="P27" s="8"/>
      <c r="Q27" s="122">
        <f t="shared" si="4"/>
        <v>0</v>
      </c>
      <c r="R27" s="10"/>
      <c r="S27" s="8"/>
      <c r="T27" s="182"/>
      <c r="U27" s="42">
        <f t="shared" si="5"/>
        <v>0</v>
      </c>
      <c r="V27" s="10"/>
      <c r="W27" s="8"/>
      <c r="X27" s="182"/>
      <c r="Y27" s="42">
        <f t="shared" si="6"/>
        <v>0</v>
      </c>
      <c r="Z27" s="10"/>
      <c r="AA27" s="8"/>
      <c r="AB27" s="182"/>
      <c r="AC27" s="42">
        <f t="shared" si="7"/>
        <v>0</v>
      </c>
      <c r="AD27" s="10"/>
      <c r="AE27" s="8"/>
      <c r="AF27" s="182"/>
      <c r="AG27" s="42">
        <f t="shared" si="8"/>
        <v>0</v>
      </c>
      <c r="AH27" s="10"/>
      <c r="AI27" s="8"/>
      <c r="AJ27" s="182"/>
      <c r="AK27" s="42">
        <f t="shared" si="9"/>
        <v>0</v>
      </c>
      <c r="AL27" s="10"/>
      <c r="AM27" s="8"/>
      <c r="AN27" s="182"/>
      <c r="AO27" s="42">
        <f t="shared" si="10"/>
        <v>0</v>
      </c>
      <c r="AP27" s="10"/>
      <c r="AQ27" s="8"/>
      <c r="AR27" s="182"/>
      <c r="AS27" s="42">
        <f t="shared" si="11"/>
        <v>0</v>
      </c>
      <c r="AT27" s="10"/>
      <c r="AU27" s="8"/>
      <c r="AV27" s="182"/>
      <c r="AW27" s="42">
        <f t="shared" si="12"/>
        <v>0</v>
      </c>
      <c r="AX27" s="10"/>
      <c r="AY27" s="8"/>
      <c r="AZ27" s="182"/>
      <c r="BA27" s="42">
        <f t="shared" si="13"/>
        <v>0</v>
      </c>
      <c r="BB27" s="10"/>
      <c r="BC27" s="8"/>
      <c r="BD27" s="182"/>
      <c r="BE27" s="42">
        <f t="shared" si="14"/>
        <v>0</v>
      </c>
      <c r="BF27" s="10"/>
      <c r="BG27" s="8"/>
      <c r="BH27" s="182"/>
      <c r="BI27" s="42">
        <f t="shared" si="15"/>
        <v>0</v>
      </c>
      <c r="BJ27" s="10"/>
      <c r="BK27" s="8"/>
      <c r="BL27" s="182"/>
      <c r="BM27" s="42">
        <f t="shared" si="16"/>
        <v>0</v>
      </c>
      <c r="BN27" s="10"/>
      <c r="BO27" s="8"/>
      <c r="BP27" s="182"/>
      <c r="BQ27" s="42">
        <f t="shared" si="17"/>
        <v>0</v>
      </c>
      <c r="BR27" s="10"/>
      <c r="BS27" s="8"/>
      <c r="BT27" s="182"/>
      <c r="BU27" s="122">
        <f t="shared" si="18"/>
        <v>0</v>
      </c>
    </row>
    <row r="28" spans="1:73" ht="11.1" customHeight="1" x14ac:dyDescent="0.3">
      <c r="A28" s="176">
        <v>23</v>
      </c>
      <c r="B28" s="161">
        <f>'инд. оценки 2 кл.'!A28</f>
        <v>0</v>
      </c>
      <c r="C28" s="10"/>
      <c r="D28" s="182"/>
      <c r="E28" s="122">
        <f t="shared" si="0"/>
        <v>0</v>
      </c>
      <c r="F28" s="10"/>
      <c r="G28" s="182"/>
      <c r="H28" s="122">
        <f t="shared" si="1"/>
        <v>0</v>
      </c>
      <c r="I28" s="10"/>
      <c r="J28" s="182"/>
      <c r="K28" s="122">
        <f t="shared" si="2"/>
        <v>0</v>
      </c>
      <c r="L28" s="10"/>
      <c r="M28" s="182"/>
      <c r="N28" s="122">
        <f t="shared" si="3"/>
        <v>0</v>
      </c>
      <c r="O28" s="226"/>
      <c r="P28" s="8"/>
      <c r="Q28" s="122">
        <f t="shared" si="4"/>
        <v>0</v>
      </c>
      <c r="R28" s="10"/>
      <c r="S28" s="8"/>
      <c r="T28" s="182"/>
      <c r="U28" s="42">
        <f t="shared" si="5"/>
        <v>0</v>
      </c>
      <c r="V28" s="10"/>
      <c r="W28" s="8"/>
      <c r="X28" s="182"/>
      <c r="Y28" s="42">
        <f t="shared" si="6"/>
        <v>0</v>
      </c>
      <c r="Z28" s="10"/>
      <c r="AA28" s="8"/>
      <c r="AB28" s="182"/>
      <c r="AC28" s="42">
        <f t="shared" si="7"/>
        <v>0</v>
      </c>
      <c r="AD28" s="10"/>
      <c r="AE28" s="8"/>
      <c r="AF28" s="182"/>
      <c r="AG28" s="42">
        <f t="shared" si="8"/>
        <v>0</v>
      </c>
      <c r="AH28" s="10"/>
      <c r="AI28" s="8"/>
      <c r="AJ28" s="182"/>
      <c r="AK28" s="42">
        <f t="shared" si="9"/>
        <v>0</v>
      </c>
      <c r="AL28" s="10"/>
      <c r="AM28" s="8"/>
      <c r="AN28" s="182"/>
      <c r="AO28" s="42">
        <f t="shared" si="10"/>
        <v>0</v>
      </c>
      <c r="AP28" s="10"/>
      <c r="AQ28" s="8"/>
      <c r="AR28" s="182"/>
      <c r="AS28" s="42">
        <f t="shared" si="11"/>
        <v>0</v>
      </c>
      <c r="AT28" s="10"/>
      <c r="AU28" s="8"/>
      <c r="AV28" s="182"/>
      <c r="AW28" s="42">
        <f t="shared" si="12"/>
        <v>0</v>
      </c>
      <c r="AX28" s="10"/>
      <c r="AY28" s="8"/>
      <c r="AZ28" s="182"/>
      <c r="BA28" s="42">
        <f t="shared" si="13"/>
        <v>0</v>
      </c>
      <c r="BB28" s="10"/>
      <c r="BC28" s="8"/>
      <c r="BD28" s="182"/>
      <c r="BE28" s="42">
        <f t="shared" si="14"/>
        <v>0</v>
      </c>
      <c r="BF28" s="10"/>
      <c r="BG28" s="8"/>
      <c r="BH28" s="182"/>
      <c r="BI28" s="42">
        <f t="shared" si="15"/>
        <v>0</v>
      </c>
      <c r="BJ28" s="10"/>
      <c r="BK28" s="8"/>
      <c r="BL28" s="182"/>
      <c r="BM28" s="42">
        <f t="shared" si="16"/>
        <v>0</v>
      </c>
      <c r="BN28" s="10"/>
      <c r="BO28" s="8"/>
      <c r="BP28" s="182"/>
      <c r="BQ28" s="42">
        <f t="shared" si="17"/>
        <v>0</v>
      </c>
      <c r="BR28" s="10"/>
      <c r="BS28" s="8"/>
      <c r="BT28" s="182"/>
      <c r="BU28" s="122">
        <f t="shared" si="18"/>
        <v>0</v>
      </c>
    </row>
    <row r="29" spans="1:73" ht="11.1" customHeight="1" x14ac:dyDescent="0.3">
      <c r="A29" s="176">
        <v>24</v>
      </c>
      <c r="B29" s="161">
        <f>'инд. оценки 2 кл.'!A29</f>
        <v>0</v>
      </c>
      <c r="C29" s="10"/>
      <c r="D29" s="182"/>
      <c r="E29" s="122">
        <f t="shared" si="0"/>
        <v>0</v>
      </c>
      <c r="F29" s="10"/>
      <c r="G29" s="182"/>
      <c r="H29" s="122">
        <f t="shared" si="1"/>
        <v>0</v>
      </c>
      <c r="I29" s="10"/>
      <c r="J29" s="182"/>
      <c r="K29" s="122">
        <f t="shared" si="2"/>
        <v>0</v>
      </c>
      <c r="L29" s="10"/>
      <c r="M29" s="182"/>
      <c r="N29" s="122">
        <f t="shared" si="3"/>
        <v>0</v>
      </c>
      <c r="O29" s="226"/>
      <c r="P29" s="8"/>
      <c r="Q29" s="122">
        <f t="shared" si="4"/>
        <v>0</v>
      </c>
      <c r="R29" s="10"/>
      <c r="S29" s="8"/>
      <c r="T29" s="182"/>
      <c r="U29" s="42">
        <f t="shared" si="5"/>
        <v>0</v>
      </c>
      <c r="V29" s="10"/>
      <c r="W29" s="8"/>
      <c r="X29" s="182"/>
      <c r="Y29" s="42">
        <f t="shared" si="6"/>
        <v>0</v>
      </c>
      <c r="Z29" s="10"/>
      <c r="AA29" s="8"/>
      <c r="AB29" s="182"/>
      <c r="AC29" s="42">
        <f t="shared" si="7"/>
        <v>0</v>
      </c>
      <c r="AD29" s="10"/>
      <c r="AE29" s="8"/>
      <c r="AF29" s="182"/>
      <c r="AG29" s="42">
        <f t="shared" si="8"/>
        <v>0</v>
      </c>
      <c r="AH29" s="10"/>
      <c r="AI29" s="8"/>
      <c r="AJ29" s="182"/>
      <c r="AK29" s="42">
        <f t="shared" si="9"/>
        <v>0</v>
      </c>
      <c r="AL29" s="10"/>
      <c r="AM29" s="8"/>
      <c r="AN29" s="182"/>
      <c r="AO29" s="42">
        <f t="shared" si="10"/>
        <v>0</v>
      </c>
      <c r="AP29" s="10"/>
      <c r="AQ29" s="8"/>
      <c r="AR29" s="182"/>
      <c r="AS29" s="42">
        <f t="shared" si="11"/>
        <v>0</v>
      </c>
      <c r="AT29" s="10"/>
      <c r="AU29" s="8"/>
      <c r="AV29" s="182"/>
      <c r="AW29" s="42">
        <f t="shared" si="12"/>
        <v>0</v>
      </c>
      <c r="AX29" s="10"/>
      <c r="AY29" s="8"/>
      <c r="AZ29" s="182"/>
      <c r="BA29" s="42">
        <f t="shared" si="13"/>
        <v>0</v>
      </c>
      <c r="BB29" s="10"/>
      <c r="BC29" s="8"/>
      <c r="BD29" s="182"/>
      <c r="BE29" s="42">
        <f t="shared" si="14"/>
        <v>0</v>
      </c>
      <c r="BF29" s="10"/>
      <c r="BG29" s="8"/>
      <c r="BH29" s="182"/>
      <c r="BI29" s="42">
        <f t="shared" si="15"/>
        <v>0</v>
      </c>
      <c r="BJ29" s="10"/>
      <c r="BK29" s="8"/>
      <c r="BL29" s="182"/>
      <c r="BM29" s="42">
        <f t="shared" si="16"/>
        <v>0</v>
      </c>
      <c r="BN29" s="10"/>
      <c r="BO29" s="8"/>
      <c r="BP29" s="182"/>
      <c r="BQ29" s="42">
        <f t="shared" si="17"/>
        <v>0</v>
      </c>
      <c r="BR29" s="10"/>
      <c r="BS29" s="8"/>
      <c r="BT29" s="182"/>
      <c r="BU29" s="122">
        <f t="shared" si="18"/>
        <v>0</v>
      </c>
    </row>
    <row r="30" spans="1:73" ht="11.1" customHeight="1" x14ac:dyDescent="0.3">
      <c r="A30" s="176">
        <v>25</v>
      </c>
      <c r="B30" s="161">
        <f>'инд. оценки 2 кл.'!A30</f>
        <v>0</v>
      </c>
      <c r="C30" s="10"/>
      <c r="D30" s="182"/>
      <c r="E30" s="122">
        <f t="shared" si="0"/>
        <v>0</v>
      </c>
      <c r="F30" s="10"/>
      <c r="G30" s="182"/>
      <c r="H30" s="122">
        <f t="shared" si="1"/>
        <v>0</v>
      </c>
      <c r="I30" s="10"/>
      <c r="J30" s="182"/>
      <c r="K30" s="122">
        <f t="shared" si="2"/>
        <v>0</v>
      </c>
      <c r="L30" s="10"/>
      <c r="M30" s="182"/>
      <c r="N30" s="122">
        <f t="shared" si="3"/>
        <v>0</v>
      </c>
      <c r="O30" s="226"/>
      <c r="P30" s="8"/>
      <c r="Q30" s="122">
        <f t="shared" si="4"/>
        <v>0</v>
      </c>
      <c r="R30" s="10"/>
      <c r="S30" s="8"/>
      <c r="T30" s="182"/>
      <c r="U30" s="42">
        <f t="shared" si="5"/>
        <v>0</v>
      </c>
      <c r="V30" s="10"/>
      <c r="W30" s="8"/>
      <c r="X30" s="182"/>
      <c r="Y30" s="42">
        <f t="shared" si="6"/>
        <v>0</v>
      </c>
      <c r="Z30" s="10"/>
      <c r="AA30" s="8"/>
      <c r="AB30" s="182"/>
      <c r="AC30" s="42">
        <f t="shared" si="7"/>
        <v>0</v>
      </c>
      <c r="AD30" s="10"/>
      <c r="AE30" s="8"/>
      <c r="AF30" s="182"/>
      <c r="AG30" s="42">
        <f t="shared" si="8"/>
        <v>0</v>
      </c>
      <c r="AH30" s="10"/>
      <c r="AI30" s="8"/>
      <c r="AJ30" s="182"/>
      <c r="AK30" s="42">
        <f t="shared" si="9"/>
        <v>0</v>
      </c>
      <c r="AL30" s="10"/>
      <c r="AM30" s="8"/>
      <c r="AN30" s="182"/>
      <c r="AO30" s="42">
        <f t="shared" si="10"/>
        <v>0</v>
      </c>
      <c r="AP30" s="10"/>
      <c r="AQ30" s="8"/>
      <c r="AR30" s="182"/>
      <c r="AS30" s="42">
        <f t="shared" si="11"/>
        <v>0</v>
      </c>
      <c r="AT30" s="10"/>
      <c r="AU30" s="8"/>
      <c r="AV30" s="182"/>
      <c r="AW30" s="42">
        <f t="shared" si="12"/>
        <v>0</v>
      </c>
      <c r="AX30" s="10"/>
      <c r="AY30" s="8"/>
      <c r="AZ30" s="182"/>
      <c r="BA30" s="42">
        <f t="shared" si="13"/>
        <v>0</v>
      </c>
      <c r="BB30" s="10"/>
      <c r="BC30" s="8"/>
      <c r="BD30" s="182"/>
      <c r="BE30" s="42">
        <f t="shared" si="14"/>
        <v>0</v>
      </c>
      <c r="BF30" s="10"/>
      <c r="BG30" s="8"/>
      <c r="BH30" s="182"/>
      <c r="BI30" s="42">
        <f t="shared" si="15"/>
        <v>0</v>
      </c>
      <c r="BJ30" s="10"/>
      <c r="BK30" s="8"/>
      <c r="BL30" s="182"/>
      <c r="BM30" s="42">
        <f t="shared" si="16"/>
        <v>0</v>
      </c>
      <c r="BN30" s="10"/>
      <c r="BO30" s="8"/>
      <c r="BP30" s="182"/>
      <c r="BQ30" s="42">
        <f t="shared" si="17"/>
        <v>0</v>
      </c>
      <c r="BR30" s="10"/>
      <c r="BS30" s="8"/>
      <c r="BT30" s="182"/>
      <c r="BU30" s="122">
        <f t="shared" si="18"/>
        <v>0</v>
      </c>
    </row>
    <row r="31" spans="1:73" ht="11.1" customHeight="1" x14ac:dyDescent="0.3">
      <c r="A31" s="176">
        <v>26</v>
      </c>
      <c r="B31" s="161">
        <f>'инд. оценки 2 кл.'!A31</f>
        <v>0</v>
      </c>
      <c r="C31" s="10"/>
      <c r="D31" s="182"/>
      <c r="E31" s="122">
        <f t="shared" si="0"/>
        <v>0</v>
      </c>
      <c r="F31" s="10"/>
      <c r="G31" s="182"/>
      <c r="H31" s="122">
        <f t="shared" si="1"/>
        <v>0</v>
      </c>
      <c r="I31" s="10"/>
      <c r="J31" s="182"/>
      <c r="K31" s="122">
        <f t="shared" si="2"/>
        <v>0</v>
      </c>
      <c r="L31" s="10"/>
      <c r="M31" s="182"/>
      <c r="N31" s="122">
        <f t="shared" si="3"/>
        <v>0</v>
      </c>
      <c r="O31" s="226"/>
      <c r="P31" s="8"/>
      <c r="Q31" s="122">
        <f t="shared" si="4"/>
        <v>0</v>
      </c>
      <c r="R31" s="10"/>
      <c r="S31" s="8"/>
      <c r="T31" s="182"/>
      <c r="U31" s="42">
        <f t="shared" si="5"/>
        <v>0</v>
      </c>
      <c r="V31" s="10"/>
      <c r="W31" s="8"/>
      <c r="X31" s="182"/>
      <c r="Y31" s="42">
        <f t="shared" si="6"/>
        <v>0</v>
      </c>
      <c r="Z31" s="10"/>
      <c r="AA31" s="8"/>
      <c r="AB31" s="182"/>
      <c r="AC31" s="42">
        <f t="shared" si="7"/>
        <v>0</v>
      </c>
      <c r="AD31" s="10"/>
      <c r="AE31" s="8"/>
      <c r="AF31" s="182"/>
      <c r="AG31" s="42">
        <f t="shared" si="8"/>
        <v>0</v>
      </c>
      <c r="AH31" s="10"/>
      <c r="AI31" s="8"/>
      <c r="AJ31" s="182"/>
      <c r="AK31" s="42">
        <f t="shared" si="9"/>
        <v>0</v>
      </c>
      <c r="AL31" s="10"/>
      <c r="AM31" s="8"/>
      <c r="AN31" s="182"/>
      <c r="AO31" s="42">
        <f t="shared" si="10"/>
        <v>0</v>
      </c>
      <c r="AP31" s="10"/>
      <c r="AQ31" s="8"/>
      <c r="AR31" s="182"/>
      <c r="AS31" s="42">
        <f t="shared" si="11"/>
        <v>0</v>
      </c>
      <c r="AT31" s="10"/>
      <c r="AU31" s="8"/>
      <c r="AV31" s="182"/>
      <c r="AW31" s="42">
        <f t="shared" si="12"/>
        <v>0</v>
      </c>
      <c r="AX31" s="10"/>
      <c r="AY31" s="8"/>
      <c r="AZ31" s="182"/>
      <c r="BA31" s="42">
        <f t="shared" si="13"/>
        <v>0</v>
      </c>
      <c r="BB31" s="10"/>
      <c r="BC31" s="8"/>
      <c r="BD31" s="182"/>
      <c r="BE31" s="42">
        <f t="shared" si="14"/>
        <v>0</v>
      </c>
      <c r="BF31" s="10"/>
      <c r="BG31" s="8"/>
      <c r="BH31" s="182"/>
      <c r="BI31" s="42">
        <f t="shared" si="15"/>
        <v>0</v>
      </c>
      <c r="BJ31" s="10"/>
      <c r="BK31" s="8"/>
      <c r="BL31" s="182"/>
      <c r="BM31" s="42">
        <f t="shared" si="16"/>
        <v>0</v>
      </c>
      <c r="BN31" s="10"/>
      <c r="BO31" s="8"/>
      <c r="BP31" s="182"/>
      <c r="BQ31" s="42">
        <f t="shared" si="17"/>
        <v>0</v>
      </c>
      <c r="BR31" s="10"/>
      <c r="BS31" s="8"/>
      <c r="BT31" s="182"/>
      <c r="BU31" s="122">
        <f t="shared" si="18"/>
        <v>0</v>
      </c>
    </row>
    <row r="32" spans="1:73" ht="11.1" customHeight="1" x14ac:dyDescent="0.3">
      <c r="A32" s="176">
        <v>27</v>
      </c>
      <c r="B32" s="161">
        <f>'инд. оценки 2 кл.'!A32</f>
        <v>0</v>
      </c>
      <c r="C32" s="10"/>
      <c r="D32" s="182"/>
      <c r="E32" s="122">
        <f t="shared" si="0"/>
        <v>0</v>
      </c>
      <c r="F32" s="10"/>
      <c r="G32" s="182"/>
      <c r="H32" s="122">
        <f t="shared" si="1"/>
        <v>0</v>
      </c>
      <c r="I32" s="10"/>
      <c r="J32" s="182"/>
      <c r="K32" s="122">
        <f t="shared" si="2"/>
        <v>0</v>
      </c>
      <c r="L32" s="10"/>
      <c r="M32" s="182"/>
      <c r="N32" s="122">
        <f t="shared" si="3"/>
        <v>0</v>
      </c>
      <c r="O32" s="226"/>
      <c r="P32" s="8"/>
      <c r="Q32" s="122">
        <f t="shared" si="4"/>
        <v>0</v>
      </c>
      <c r="R32" s="10"/>
      <c r="S32" s="8"/>
      <c r="T32" s="182"/>
      <c r="U32" s="42">
        <f t="shared" si="5"/>
        <v>0</v>
      </c>
      <c r="V32" s="10"/>
      <c r="W32" s="8"/>
      <c r="X32" s="182"/>
      <c r="Y32" s="42">
        <f t="shared" si="6"/>
        <v>0</v>
      </c>
      <c r="Z32" s="10"/>
      <c r="AA32" s="8"/>
      <c r="AB32" s="182"/>
      <c r="AC32" s="42">
        <f t="shared" si="7"/>
        <v>0</v>
      </c>
      <c r="AD32" s="10"/>
      <c r="AE32" s="8"/>
      <c r="AF32" s="182"/>
      <c r="AG32" s="42">
        <f t="shared" si="8"/>
        <v>0</v>
      </c>
      <c r="AH32" s="10"/>
      <c r="AI32" s="8"/>
      <c r="AJ32" s="182"/>
      <c r="AK32" s="42">
        <f t="shared" si="9"/>
        <v>0</v>
      </c>
      <c r="AL32" s="10"/>
      <c r="AM32" s="8"/>
      <c r="AN32" s="182"/>
      <c r="AO32" s="42">
        <f t="shared" si="10"/>
        <v>0</v>
      </c>
      <c r="AP32" s="10"/>
      <c r="AQ32" s="8"/>
      <c r="AR32" s="182"/>
      <c r="AS32" s="42">
        <f t="shared" si="11"/>
        <v>0</v>
      </c>
      <c r="AT32" s="10"/>
      <c r="AU32" s="8"/>
      <c r="AV32" s="182"/>
      <c r="AW32" s="42">
        <f t="shared" si="12"/>
        <v>0</v>
      </c>
      <c r="AX32" s="10"/>
      <c r="AY32" s="8"/>
      <c r="AZ32" s="182"/>
      <c r="BA32" s="42">
        <f t="shared" si="13"/>
        <v>0</v>
      </c>
      <c r="BB32" s="10"/>
      <c r="BC32" s="8"/>
      <c r="BD32" s="182"/>
      <c r="BE32" s="42">
        <f t="shared" si="14"/>
        <v>0</v>
      </c>
      <c r="BF32" s="10"/>
      <c r="BG32" s="8"/>
      <c r="BH32" s="182"/>
      <c r="BI32" s="42">
        <f t="shared" si="15"/>
        <v>0</v>
      </c>
      <c r="BJ32" s="10"/>
      <c r="BK32" s="8"/>
      <c r="BL32" s="182"/>
      <c r="BM32" s="42">
        <f t="shared" si="16"/>
        <v>0</v>
      </c>
      <c r="BN32" s="10"/>
      <c r="BO32" s="8"/>
      <c r="BP32" s="182"/>
      <c r="BQ32" s="42">
        <f t="shared" si="17"/>
        <v>0</v>
      </c>
      <c r="BR32" s="10"/>
      <c r="BS32" s="8"/>
      <c r="BT32" s="182"/>
      <c r="BU32" s="122">
        <f t="shared" si="18"/>
        <v>0</v>
      </c>
    </row>
    <row r="33" spans="1:73" ht="11.1" customHeight="1" x14ac:dyDescent="0.3">
      <c r="A33" s="176">
        <v>28</v>
      </c>
      <c r="B33" s="161">
        <f>'инд. оценки 2 кл.'!A33</f>
        <v>0</v>
      </c>
      <c r="C33" s="10"/>
      <c r="D33" s="182"/>
      <c r="E33" s="122">
        <f t="shared" si="0"/>
        <v>0</v>
      </c>
      <c r="F33" s="10"/>
      <c r="G33" s="182"/>
      <c r="H33" s="122">
        <f t="shared" si="1"/>
        <v>0</v>
      </c>
      <c r="I33" s="10"/>
      <c r="J33" s="182"/>
      <c r="K33" s="122">
        <f t="shared" si="2"/>
        <v>0</v>
      </c>
      <c r="L33" s="10"/>
      <c r="M33" s="182"/>
      <c r="N33" s="122">
        <f t="shared" si="3"/>
        <v>0</v>
      </c>
      <c r="O33" s="226"/>
      <c r="P33" s="8"/>
      <c r="Q33" s="122">
        <f t="shared" si="4"/>
        <v>0</v>
      </c>
      <c r="R33" s="10"/>
      <c r="S33" s="8"/>
      <c r="T33" s="182"/>
      <c r="U33" s="42">
        <f t="shared" si="5"/>
        <v>0</v>
      </c>
      <c r="V33" s="10"/>
      <c r="W33" s="8"/>
      <c r="X33" s="182"/>
      <c r="Y33" s="42">
        <f t="shared" si="6"/>
        <v>0</v>
      </c>
      <c r="Z33" s="10"/>
      <c r="AA33" s="8"/>
      <c r="AB33" s="182"/>
      <c r="AC33" s="42">
        <f t="shared" si="7"/>
        <v>0</v>
      </c>
      <c r="AD33" s="10"/>
      <c r="AE33" s="8"/>
      <c r="AF33" s="182"/>
      <c r="AG33" s="42">
        <f t="shared" si="8"/>
        <v>0</v>
      </c>
      <c r="AH33" s="10"/>
      <c r="AI33" s="8"/>
      <c r="AJ33" s="182"/>
      <c r="AK33" s="42">
        <f t="shared" si="9"/>
        <v>0</v>
      </c>
      <c r="AL33" s="10"/>
      <c r="AM33" s="8"/>
      <c r="AN33" s="182"/>
      <c r="AO33" s="42">
        <f t="shared" si="10"/>
        <v>0</v>
      </c>
      <c r="AP33" s="10"/>
      <c r="AQ33" s="8"/>
      <c r="AR33" s="182"/>
      <c r="AS33" s="42">
        <f t="shared" si="11"/>
        <v>0</v>
      </c>
      <c r="AT33" s="10"/>
      <c r="AU33" s="8"/>
      <c r="AV33" s="182"/>
      <c r="AW33" s="42">
        <f t="shared" si="12"/>
        <v>0</v>
      </c>
      <c r="AX33" s="10"/>
      <c r="AY33" s="8"/>
      <c r="AZ33" s="182"/>
      <c r="BA33" s="42">
        <f t="shared" si="13"/>
        <v>0</v>
      </c>
      <c r="BB33" s="10"/>
      <c r="BC33" s="8"/>
      <c r="BD33" s="182"/>
      <c r="BE33" s="42">
        <f t="shared" si="14"/>
        <v>0</v>
      </c>
      <c r="BF33" s="10"/>
      <c r="BG33" s="8"/>
      <c r="BH33" s="182"/>
      <c r="BI33" s="42">
        <f t="shared" si="15"/>
        <v>0</v>
      </c>
      <c r="BJ33" s="10"/>
      <c r="BK33" s="8"/>
      <c r="BL33" s="182"/>
      <c r="BM33" s="42">
        <f t="shared" si="16"/>
        <v>0</v>
      </c>
      <c r="BN33" s="10"/>
      <c r="BO33" s="8"/>
      <c r="BP33" s="182"/>
      <c r="BQ33" s="42">
        <f t="shared" si="17"/>
        <v>0</v>
      </c>
      <c r="BR33" s="10"/>
      <c r="BS33" s="8"/>
      <c r="BT33" s="182"/>
      <c r="BU33" s="122">
        <f t="shared" si="18"/>
        <v>0</v>
      </c>
    </row>
    <row r="34" spans="1:73" ht="11.1" customHeight="1" x14ac:dyDescent="0.3">
      <c r="A34" s="176">
        <v>29</v>
      </c>
      <c r="B34" s="161">
        <f>'инд. оценки 2 кл.'!A34</f>
        <v>0</v>
      </c>
      <c r="C34" s="10"/>
      <c r="D34" s="182"/>
      <c r="E34" s="122">
        <f t="shared" si="0"/>
        <v>0</v>
      </c>
      <c r="F34" s="10"/>
      <c r="G34" s="182"/>
      <c r="H34" s="122">
        <f t="shared" si="1"/>
        <v>0</v>
      </c>
      <c r="I34" s="10"/>
      <c r="J34" s="182"/>
      <c r="K34" s="122">
        <f t="shared" si="2"/>
        <v>0</v>
      </c>
      <c r="L34" s="10"/>
      <c r="M34" s="182"/>
      <c r="N34" s="122">
        <f t="shared" si="3"/>
        <v>0</v>
      </c>
      <c r="O34" s="226"/>
      <c r="P34" s="8"/>
      <c r="Q34" s="122">
        <f t="shared" si="4"/>
        <v>0</v>
      </c>
      <c r="R34" s="10"/>
      <c r="S34" s="8"/>
      <c r="T34" s="182"/>
      <c r="U34" s="42">
        <f t="shared" si="5"/>
        <v>0</v>
      </c>
      <c r="V34" s="10"/>
      <c r="W34" s="8"/>
      <c r="X34" s="182"/>
      <c r="Y34" s="42">
        <f t="shared" si="6"/>
        <v>0</v>
      </c>
      <c r="Z34" s="10"/>
      <c r="AA34" s="8"/>
      <c r="AB34" s="182"/>
      <c r="AC34" s="42">
        <f t="shared" si="7"/>
        <v>0</v>
      </c>
      <c r="AD34" s="10"/>
      <c r="AE34" s="8"/>
      <c r="AF34" s="182"/>
      <c r="AG34" s="42">
        <f t="shared" si="8"/>
        <v>0</v>
      </c>
      <c r="AH34" s="10"/>
      <c r="AI34" s="8"/>
      <c r="AJ34" s="182"/>
      <c r="AK34" s="42">
        <f t="shared" si="9"/>
        <v>0</v>
      </c>
      <c r="AL34" s="10"/>
      <c r="AM34" s="8"/>
      <c r="AN34" s="182"/>
      <c r="AO34" s="42">
        <f t="shared" si="10"/>
        <v>0</v>
      </c>
      <c r="AP34" s="10"/>
      <c r="AQ34" s="8"/>
      <c r="AR34" s="182"/>
      <c r="AS34" s="42">
        <f t="shared" si="11"/>
        <v>0</v>
      </c>
      <c r="AT34" s="10"/>
      <c r="AU34" s="8"/>
      <c r="AV34" s="182"/>
      <c r="AW34" s="42">
        <f t="shared" si="12"/>
        <v>0</v>
      </c>
      <c r="AX34" s="10"/>
      <c r="AY34" s="8"/>
      <c r="AZ34" s="182"/>
      <c r="BA34" s="42">
        <f t="shared" si="13"/>
        <v>0</v>
      </c>
      <c r="BB34" s="10"/>
      <c r="BC34" s="8"/>
      <c r="BD34" s="182"/>
      <c r="BE34" s="42">
        <f t="shared" si="14"/>
        <v>0</v>
      </c>
      <c r="BF34" s="10"/>
      <c r="BG34" s="8"/>
      <c r="BH34" s="182"/>
      <c r="BI34" s="42">
        <f t="shared" si="15"/>
        <v>0</v>
      </c>
      <c r="BJ34" s="10"/>
      <c r="BK34" s="8"/>
      <c r="BL34" s="182"/>
      <c r="BM34" s="42">
        <f t="shared" si="16"/>
        <v>0</v>
      </c>
      <c r="BN34" s="10"/>
      <c r="BO34" s="8"/>
      <c r="BP34" s="182"/>
      <c r="BQ34" s="42">
        <f t="shared" si="17"/>
        <v>0</v>
      </c>
      <c r="BR34" s="10"/>
      <c r="BS34" s="8"/>
      <c r="BT34" s="182"/>
      <c r="BU34" s="122">
        <f t="shared" si="18"/>
        <v>0</v>
      </c>
    </row>
    <row r="35" spans="1:73" ht="11.1" customHeight="1" x14ac:dyDescent="0.3">
      <c r="A35" s="176">
        <v>30</v>
      </c>
      <c r="B35" s="161">
        <f>'инд. оценки 2 кл.'!A35</f>
        <v>0</v>
      </c>
      <c r="C35" s="10"/>
      <c r="D35" s="182"/>
      <c r="E35" s="122">
        <f t="shared" si="0"/>
        <v>0</v>
      </c>
      <c r="F35" s="10"/>
      <c r="G35" s="182"/>
      <c r="H35" s="122">
        <f t="shared" si="1"/>
        <v>0</v>
      </c>
      <c r="I35" s="10"/>
      <c r="J35" s="182"/>
      <c r="K35" s="122">
        <f t="shared" si="2"/>
        <v>0</v>
      </c>
      <c r="L35" s="10"/>
      <c r="M35" s="182"/>
      <c r="N35" s="122">
        <f t="shared" si="3"/>
        <v>0</v>
      </c>
      <c r="O35" s="226"/>
      <c r="P35" s="8"/>
      <c r="Q35" s="122">
        <f t="shared" si="4"/>
        <v>0</v>
      </c>
      <c r="R35" s="10"/>
      <c r="S35" s="8"/>
      <c r="T35" s="182"/>
      <c r="U35" s="42">
        <f t="shared" si="5"/>
        <v>0</v>
      </c>
      <c r="V35" s="10"/>
      <c r="W35" s="8"/>
      <c r="X35" s="182"/>
      <c r="Y35" s="42">
        <f t="shared" si="6"/>
        <v>0</v>
      </c>
      <c r="Z35" s="10"/>
      <c r="AA35" s="8"/>
      <c r="AB35" s="182"/>
      <c r="AC35" s="42">
        <f t="shared" si="7"/>
        <v>0</v>
      </c>
      <c r="AD35" s="10"/>
      <c r="AE35" s="8"/>
      <c r="AF35" s="182"/>
      <c r="AG35" s="42">
        <f t="shared" si="8"/>
        <v>0</v>
      </c>
      <c r="AH35" s="10"/>
      <c r="AI35" s="8"/>
      <c r="AJ35" s="182"/>
      <c r="AK35" s="42">
        <f t="shared" si="9"/>
        <v>0</v>
      </c>
      <c r="AL35" s="10"/>
      <c r="AM35" s="8"/>
      <c r="AN35" s="182"/>
      <c r="AO35" s="42">
        <f t="shared" si="10"/>
        <v>0</v>
      </c>
      <c r="AP35" s="10"/>
      <c r="AQ35" s="8"/>
      <c r="AR35" s="182"/>
      <c r="AS35" s="42">
        <f t="shared" si="11"/>
        <v>0</v>
      </c>
      <c r="AT35" s="10"/>
      <c r="AU35" s="8"/>
      <c r="AV35" s="182"/>
      <c r="AW35" s="42">
        <f t="shared" si="12"/>
        <v>0</v>
      </c>
      <c r="AX35" s="10"/>
      <c r="AY35" s="8"/>
      <c r="AZ35" s="182"/>
      <c r="BA35" s="42">
        <f t="shared" si="13"/>
        <v>0</v>
      </c>
      <c r="BB35" s="10"/>
      <c r="BC35" s="8"/>
      <c r="BD35" s="182"/>
      <c r="BE35" s="42">
        <f t="shared" si="14"/>
        <v>0</v>
      </c>
      <c r="BF35" s="10"/>
      <c r="BG35" s="8"/>
      <c r="BH35" s="182"/>
      <c r="BI35" s="42">
        <f t="shared" si="15"/>
        <v>0</v>
      </c>
      <c r="BJ35" s="10"/>
      <c r="BK35" s="8"/>
      <c r="BL35" s="182"/>
      <c r="BM35" s="42">
        <f t="shared" si="16"/>
        <v>0</v>
      </c>
      <c r="BN35" s="10"/>
      <c r="BO35" s="8"/>
      <c r="BP35" s="182"/>
      <c r="BQ35" s="42">
        <f t="shared" si="17"/>
        <v>0</v>
      </c>
      <c r="BR35" s="10"/>
      <c r="BS35" s="8"/>
      <c r="BT35" s="182"/>
      <c r="BU35" s="122">
        <f t="shared" si="18"/>
        <v>0</v>
      </c>
    </row>
    <row r="36" spans="1:73" ht="11.1" customHeight="1" x14ac:dyDescent="0.3">
      <c r="A36" s="176">
        <v>31</v>
      </c>
      <c r="B36" s="161">
        <f>'инд. оценки 2 кл.'!A36</f>
        <v>0</v>
      </c>
      <c r="C36" s="10"/>
      <c r="D36" s="182"/>
      <c r="E36" s="122">
        <f t="shared" si="0"/>
        <v>0</v>
      </c>
      <c r="F36" s="10"/>
      <c r="G36" s="182"/>
      <c r="H36" s="122">
        <f t="shared" si="1"/>
        <v>0</v>
      </c>
      <c r="I36" s="10"/>
      <c r="J36" s="182"/>
      <c r="K36" s="122">
        <f t="shared" si="2"/>
        <v>0</v>
      </c>
      <c r="L36" s="10"/>
      <c r="M36" s="182"/>
      <c r="N36" s="122">
        <f t="shared" si="3"/>
        <v>0</v>
      </c>
      <c r="O36" s="226"/>
      <c r="P36" s="8"/>
      <c r="Q36" s="122">
        <f t="shared" si="4"/>
        <v>0</v>
      </c>
      <c r="R36" s="10"/>
      <c r="S36" s="8"/>
      <c r="T36" s="182"/>
      <c r="U36" s="42">
        <f t="shared" si="5"/>
        <v>0</v>
      </c>
      <c r="V36" s="10"/>
      <c r="W36" s="8"/>
      <c r="X36" s="182"/>
      <c r="Y36" s="42">
        <f t="shared" si="6"/>
        <v>0</v>
      </c>
      <c r="Z36" s="10"/>
      <c r="AA36" s="8"/>
      <c r="AB36" s="182"/>
      <c r="AC36" s="42">
        <f t="shared" si="7"/>
        <v>0</v>
      </c>
      <c r="AD36" s="10"/>
      <c r="AE36" s="8"/>
      <c r="AF36" s="182"/>
      <c r="AG36" s="42">
        <f t="shared" si="8"/>
        <v>0</v>
      </c>
      <c r="AH36" s="10"/>
      <c r="AI36" s="8"/>
      <c r="AJ36" s="182"/>
      <c r="AK36" s="42">
        <f t="shared" si="9"/>
        <v>0</v>
      </c>
      <c r="AL36" s="10"/>
      <c r="AM36" s="8"/>
      <c r="AN36" s="182"/>
      <c r="AO36" s="42">
        <f t="shared" si="10"/>
        <v>0</v>
      </c>
      <c r="AP36" s="10"/>
      <c r="AQ36" s="8"/>
      <c r="AR36" s="182"/>
      <c r="AS36" s="42">
        <f t="shared" si="11"/>
        <v>0</v>
      </c>
      <c r="AT36" s="10"/>
      <c r="AU36" s="8"/>
      <c r="AV36" s="182"/>
      <c r="AW36" s="42">
        <f t="shared" si="12"/>
        <v>0</v>
      </c>
      <c r="AX36" s="10"/>
      <c r="AY36" s="8"/>
      <c r="AZ36" s="182"/>
      <c r="BA36" s="42">
        <f t="shared" si="13"/>
        <v>0</v>
      </c>
      <c r="BB36" s="10"/>
      <c r="BC36" s="8"/>
      <c r="BD36" s="182"/>
      <c r="BE36" s="42">
        <f t="shared" si="14"/>
        <v>0</v>
      </c>
      <c r="BF36" s="10"/>
      <c r="BG36" s="8"/>
      <c r="BH36" s="182"/>
      <c r="BI36" s="42">
        <f t="shared" si="15"/>
        <v>0</v>
      </c>
      <c r="BJ36" s="10"/>
      <c r="BK36" s="8"/>
      <c r="BL36" s="182"/>
      <c r="BM36" s="42">
        <f t="shared" si="16"/>
        <v>0</v>
      </c>
      <c r="BN36" s="10"/>
      <c r="BO36" s="8"/>
      <c r="BP36" s="182"/>
      <c r="BQ36" s="42">
        <f t="shared" si="17"/>
        <v>0</v>
      </c>
      <c r="BR36" s="10"/>
      <c r="BS36" s="8"/>
      <c r="BT36" s="182"/>
      <c r="BU36" s="122">
        <f t="shared" si="18"/>
        <v>0</v>
      </c>
    </row>
    <row r="37" spans="1:73" ht="11.1" customHeight="1" x14ac:dyDescent="0.3">
      <c r="A37" s="176">
        <v>32</v>
      </c>
      <c r="B37" s="161">
        <f>'инд. оценки 2 кл.'!A37</f>
        <v>0</v>
      </c>
      <c r="C37" s="10"/>
      <c r="D37" s="182"/>
      <c r="E37" s="122">
        <f t="shared" si="0"/>
        <v>0</v>
      </c>
      <c r="F37" s="10"/>
      <c r="G37" s="182"/>
      <c r="H37" s="122">
        <f t="shared" si="1"/>
        <v>0</v>
      </c>
      <c r="I37" s="10"/>
      <c r="J37" s="182"/>
      <c r="K37" s="122">
        <f t="shared" si="2"/>
        <v>0</v>
      </c>
      <c r="L37" s="10"/>
      <c r="M37" s="182"/>
      <c r="N37" s="122">
        <f t="shared" si="3"/>
        <v>0</v>
      </c>
      <c r="O37" s="226"/>
      <c r="P37" s="8"/>
      <c r="Q37" s="122">
        <f t="shared" si="4"/>
        <v>0</v>
      </c>
      <c r="R37" s="10"/>
      <c r="S37" s="8"/>
      <c r="T37" s="182"/>
      <c r="U37" s="42">
        <f t="shared" si="5"/>
        <v>0</v>
      </c>
      <c r="V37" s="10"/>
      <c r="W37" s="8"/>
      <c r="X37" s="182"/>
      <c r="Y37" s="42">
        <f t="shared" si="6"/>
        <v>0</v>
      </c>
      <c r="Z37" s="10"/>
      <c r="AA37" s="8"/>
      <c r="AB37" s="182"/>
      <c r="AC37" s="42">
        <f t="shared" si="7"/>
        <v>0</v>
      </c>
      <c r="AD37" s="10"/>
      <c r="AE37" s="8"/>
      <c r="AF37" s="182"/>
      <c r="AG37" s="42">
        <f t="shared" si="8"/>
        <v>0</v>
      </c>
      <c r="AH37" s="10"/>
      <c r="AI37" s="8"/>
      <c r="AJ37" s="182"/>
      <c r="AK37" s="42">
        <f t="shared" si="9"/>
        <v>0</v>
      </c>
      <c r="AL37" s="10"/>
      <c r="AM37" s="8"/>
      <c r="AN37" s="182"/>
      <c r="AO37" s="42">
        <f t="shared" si="10"/>
        <v>0</v>
      </c>
      <c r="AP37" s="10"/>
      <c r="AQ37" s="8"/>
      <c r="AR37" s="182"/>
      <c r="AS37" s="42">
        <f t="shared" si="11"/>
        <v>0</v>
      </c>
      <c r="AT37" s="10"/>
      <c r="AU37" s="8"/>
      <c r="AV37" s="182"/>
      <c r="AW37" s="42">
        <f t="shared" si="12"/>
        <v>0</v>
      </c>
      <c r="AX37" s="10"/>
      <c r="AY37" s="8"/>
      <c r="AZ37" s="182"/>
      <c r="BA37" s="42">
        <f t="shared" si="13"/>
        <v>0</v>
      </c>
      <c r="BB37" s="10"/>
      <c r="BC37" s="8"/>
      <c r="BD37" s="182"/>
      <c r="BE37" s="42">
        <f t="shared" si="14"/>
        <v>0</v>
      </c>
      <c r="BF37" s="10"/>
      <c r="BG37" s="8"/>
      <c r="BH37" s="182"/>
      <c r="BI37" s="42">
        <f t="shared" si="15"/>
        <v>0</v>
      </c>
      <c r="BJ37" s="10"/>
      <c r="BK37" s="8"/>
      <c r="BL37" s="182"/>
      <c r="BM37" s="42">
        <f t="shared" si="16"/>
        <v>0</v>
      </c>
      <c r="BN37" s="10"/>
      <c r="BO37" s="8"/>
      <c r="BP37" s="182"/>
      <c r="BQ37" s="42">
        <f t="shared" si="17"/>
        <v>0</v>
      </c>
      <c r="BR37" s="10"/>
      <c r="BS37" s="8"/>
      <c r="BT37" s="182"/>
      <c r="BU37" s="122">
        <f t="shared" si="18"/>
        <v>0</v>
      </c>
    </row>
    <row r="38" spans="1:73" ht="11.1" customHeight="1" x14ac:dyDescent="0.3">
      <c r="A38" s="176">
        <v>33</v>
      </c>
      <c r="B38" s="161">
        <f>'инд. оценки 2 кл.'!A38</f>
        <v>0</v>
      </c>
      <c r="C38" s="10"/>
      <c r="D38" s="182"/>
      <c r="E38" s="122">
        <f t="shared" si="0"/>
        <v>0</v>
      </c>
      <c r="F38" s="10"/>
      <c r="G38" s="182"/>
      <c r="H38" s="122">
        <f t="shared" si="1"/>
        <v>0</v>
      </c>
      <c r="I38" s="10"/>
      <c r="J38" s="182"/>
      <c r="K38" s="122">
        <f t="shared" si="2"/>
        <v>0</v>
      </c>
      <c r="L38" s="10"/>
      <c r="M38" s="182"/>
      <c r="N38" s="122">
        <f t="shared" si="3"/>
        <v>0</v>
      </c>
      <c r="O38" s="226"/>
      <c r="P38" s="8"/>
      <c r="Q38" s="122">
        <f t="shared" si="4"/>
        <v>0</v>
      </c>
      <c r="R38" s="10"/>
      <c r="S38" s="8"/>
      <c r="T38" s="182"/>
      <c r="U38" s="42">
        <f t="shared" si="5"/>
        <v>0</v>
      </c>
      <c r="V38" s="10"/>
      <c r="W38" s="8"/>
      <c r="X38" s="182"/>
      <c r="Y38" s="42">
        <f t="shared" si="6"/>
        <v>0</v>
      </c>
      <c r="Z38" s="10"/>
      <c r="AA38" s="8"/>
      <c r="AB38" s="182"/>
      <c r="AC38" s="42">
        <f t="shared" si="7"/>
        <v>0</v>
      </c>
      <c r="AD38" s="10"/>
      <c r="AE38" s="8"/>
      <c r="AF38" s="182"/>
      <c r="AG38" s="42">
        <f t="shared" si="8"/>
        <v>0</v>
      </c>
      <c r="AH38" s="10"/>
      <c r="AI38" s="8"/>
      <c r="AJ38" s="182"/>
      <c r="AK38" s="42">
        <f t="shared" si="9"/>
        <v>0</v>
      </c>
      <c r="AL38" s="10"/>
      <c r="AM38" s="8"/>
      <c r="AN38" s="182"/>
      <c r="AO38" s="42">
        <f t="shared" si="10"/>
        <v>0</v>
      </c>
      <c r="AP38" s="10"/>
      <c r="AQ38" s="8"/>
      <c r="AR38" s="182"/>
      <c r="AS38" s="42">
        <f t="shared" si="11"/>
        <v>0</v>
      </c>
      <c r="AT38" s="10"/>
      <c r="AU38" s="8"/>
      <c r="AV38" s="182"/>
      <c r="AW38" s="42">
        <f t="shared" si="12"/>
        <v>0</v>
      </c>
      <c r="AX38" s="10"/>
      <c r="AY38" s="8"/>
      <c r="AZ38" s="182"/>
      <c r="BA38" s="42">
        <f t="shared" si="13"/>
        <v>0</v>
      </c>
      <c r="BB38" s="10"/>
      <c r="BC38" s="8"/>
      <c r="BD38" s="182"/>
      <c r="BE38" s="42">
        <f t="shared" si="14"/>
        <v>0</v>
      </c>
      <c r="BF38" s="10"/>
      <c r="BG38" s="8"/>
      <c r="BH38" s="182"/>
      <c r="BI38" s="42">
        <f t="shared" si="15"/>
        <v>0</v>
      </c>
      <c r="BJ38" s="10"/>
      <c r="BK38" s="8"/>
      <c r="BL38" s="182"/>
      <c r="BM38" s="42">
        <f t="shared" si="16"/>
        <v>0</v>
      </c>
      <c r="BN38" s="10"/>
      <c r="BO38" s="8"/>
      <c r="BP38" s="182"/>
      <c r="BQ38" s="42">
        <f t="shared" si="17"/>
        <v>0</v>
      </c>
      <c r="BR38" s="10"/>
      <c r="BS38" s="8"/>
      <c r="BT38" s="182"/>
      <c r="BU38" s="122">
        <f t="shared" si="18"/>
        <v>0</v>
      </c>
    </row>
    <row r="39" spans="1:73" ht="11.1" customHeight="1" x14ac:dyDescent="0.3">
      <c r="A39" s="176">
        <v>34</v>
      </c>
      <c r="B39" s="161">
        <f>'инд. оценки 2 кл.'!A39</f>
        <v>0</v>
      </c>
      <c r="C39" s="10"/>
      <c r="D39" s="182"/>
      <c r="E39" s="122">
        <f t="shared" si="0"/>
        <v>0</v>
      </c>
      <c r="F39" s="10"/>
      <c r="G39" s="182"/>
      <c r="H39" s="122">
        <f t="shared" si="1"/>
        <v>0</v>
      </c>
      <c r="I39" s="10"/>
      <c r="J39" s="182"/>
      <c r="K39" s="122">
        <f t="shared" si="2"/>
        <v>0</v>
      </c>
      <c r="L39" s="10"/>
      <c r="M39" s="182"/>
      <c r="N39" s="122">
        <f t="shared" si="3"/>
        <v>0</v>
      </c>
      <c r="O39" s="226"/>
      <c r="P39" s="8"/>
      <c r="Q39" s="122">
        <f t="shared" si="4"/>
        <v>0</v>
      </c>
      <c r="R39" s="10"/>
      <c r="S39" s="8"/>
      <c r="T39" s="182"/>
      <c r="U39" s="42">
        <f t="shared" si="5"/>
        <v>0</v>
      </c>
      <c r="V39" s="10"/>
      <c r="W39" s="8"/>
      <c r="X39" s="182"/>
      <c r="Y39" s="42">
        <f t="shared" si="6"/>
        <v>0</v>
      </c>
      <c r="Z39" s="10"/>
      <c r="AA39" s="8"/>
      <c r="AB39" s="182"/>
      <c r="AC39" s="42">
        <f t="shared" si="7"/>
        <v>0</v>
      </c>
      <c r="AD39" s="10"/>
      <c r="AE39" s="8"/>
      <c r="AF39" s="182"/>
      <c r="AG39" s="42">
        <f t="shared" si="8"/>
        <v>0</v>
      </c>
      <c r="AH39" s="10"/>
      <c r="AI39" s="8"/>
      <c r="AJ39" s="182"/>
      <c r="AK39" s="42">
        <f t="shared" si="9"/>
        <v>0</v>
      </c>
      <c r="AL39" s="10"/>
      <c r="AM39" s="8"/>
      <c r="AN39" s="182"/>
      <c r="AO39" s="42">
        <f t="shared" si="10"/>
        <v>0</v>
      </c>
      <c r="AP39" s="10"/>
      <c r="AQ39" s="8"/>
      <c r="AR39" s="182"/>
      <c r="AS39" s="42">
        <f t="shared" si="11"/>
        <v>0</v>
      </c>
      <c r="AT39" s="10"/>
      <c r="AU39" s="8"/>
      <c r="AV39" s="182"/>
      <c r="AW39" s="42">
        <f t="shared" si="12"/>
        <v>0</v>
      </c>
      <c r="AX39" s="10"/>
      <c r="AY39" s="8"/>
      <c r="AZ39" s="182"/>
      <c r="BA39" s="42">
        <f t="shared" si="13"/>
        <v>0</v>
      </c>
      <c r="BB39" s="10"/>
      <c r="BC39" s="8"/>
      <c r="BD39" s="182"/>
      <c r="BE39" s="42">
        <f t="shared" si="14"/>
        <v>0</v>
      </c>
      <c r="BF39" s="10"/>
      <c r="BG39" s="8"/>
      <c r="BH39" s="182"/>
      <c r="BI39" s="42">
        <f t="shared" si="15"/>
        <v>0</v>
      </c>
      <c r="BJ39" s="10"/>
      <c r="BK39" s="8"/>
      <c r="BL39" s="182"/>
      <c r="BM39" s="42">
        <f t="shared" si="16"/>
        <v>0</v>
      </c>
      <c r="BN39" s="10"/>
      <c r="BO39" s="8"/>
      <c r="BP39" s="182"/>
      <c r="BQ39" s="42">
        <f t="shared" si="17"/>
        <v>0</v>
      </c>
      <c r="BR39" s="10"/>
      <c r="BS39" s="8"/>
      <c r="BT39" s="182"/>
      <c r="BU39" s="122">
        <f t="shared" si="18"/>
        <v>0</v>
      </c>
    </row>
    <row r="40" spans="1:73" ht="11.1" customHeight="1" thickBot="1" x14ac:dyDescent="0.35">
      <c r="A40" s="196">
        <v>35</v>
      </c>
      <c r="B40" s="219">
        <f>'инд. оценки 2 кл.'!A40</f>
        <v>0</v>
      </c>
      <c r="C40" s="48"/>
      <c r="D40" s="203"/>
      <c r="E40" s="224">
        <f t="shared" si="0"/>
        <v>0</v>
      </c>
      <c r="F40" s="48"/>
      <c r="G40" s="203"/>
      <c r="H40" s="224">
        <f t="shared" si="1"/>
        <v>0</v>
      </c>
      <c r="I40" s="48"/>
      <c r="J40" s="203"/>
      <c r="K40" s="224">
        <f t="shared" si="2"/>
        <v>0</v>
      </c>
      <c r="L40" s="48"/>
      <c r="M40" s="203"/>
      <c r="N40" s="224">
        <f t="shared" si="3"/>
        <v>0</v>
      </c>
      <c r="O40" s="229"/>
      <c r="P40" s="215"/>
      <c r="Q40" s="224">
        <f t="shared" si="4"/>
        <v>0</v>
      </c>
      <c r="R40" s="48"/>
      <c r="S40" s="215"/>
      <c r="T40" s="203"/>
      <c r="U40" s="221">
        <f t="shared" si="5"/>
        <v>0</v>
      </c>
      <c r="V40" s="48"/>
      <c r="W40" s="215"/>
      <c r="X40" s="203"/>
      <c r="Y40" s="221">
        <f t="shared" si="6"/>
        <v>0</v>
      </c>
      <c r="Z40" s="48"/>
      <c r="AA40" s="215"/>
      <c r="AB40" s="203"/>
      <c r="AC40" s="221">
        <f t="shared" si="7"/>
        <v>0</v>
      </c>
      <c r="AD40" s="48"/>
      <c r="AE40" s="215"/>
      <c r="AF40" s="203"/>
      <c r="AG40" s="221">
        <f t="shared" si="8"/>
        <v>0</v>
      </c>
      <c r="AH40" s="48"/>
      <c r="AI40" s="215"/>
      <c r="AJ40" s="203"/>
      <c r="AK40" s="221">
        <f t="shared" si="9"/>
        <v>0</v>
      </c>
      <c r="AL40" s="48"/>
      <c r="AM40" s="215"/>
      <c r="AN40" s="203"/>
      <c r="AO40" s="221">
        <f t="shared" si="10"/>
        <v>0</v>
      </c>
      <c r="AP40" s="48"/>
      <c r="AQ40" s="215"/>
      <c r="AR40" s="203"/>
      <c r="AS40" s="221">
        <f t="shared" si="11"/>
        <v>0</v>
      </c>
      <c r="AT40" s="48"/>
      <c r="AU40" s="215"/>
      <c r="AV40" s="203"/>
      <c r="AW40" s="221">
        <f t="shared" si="12"/>
        <v>0</v>
      </c>
      <c r="AX40" s="48"/>
      <c r="AY40" s="215"/>
      <c r="AZ40" s="203"/>
      <c r="BA40" s="221">
        <f t="shared" si="13"/>
        <v>0</v>
      </c>
      <c r="BB40" s="48"/>
      <c r="BC40" s="215"/>
      <c r="BD40" s="203"/>
      <c r="BE40" s="221">
        <f t="shared" si="14"/>
        <v>0</v>
      </c>
      <c r="BF40" s="48"/>
      <c r="BG40" s="215"/>
      <c r="BH40" s="203"/>
      <c r="BI40" s="221">
        <f t="shared" si="15"/>
        <v>0</v>
      </c>
      <c r="BJ40" s="48"/>
      <c r="BK40" s="215"/>
      <c r="BL40" s="203"/>
      <c r="BM40" s="221">
        <f t="shared" si="16"/>
        <v>0</v>
      </c>
      <c r="BN40" s="48"/>
      <c r="BO40" s="215"/>
      <c r="BP40" s="203"/>
      <c r="BQ40" s="221">
        <f t="shared" si="17"/>
        <v>0</v>
      </c>
      <c r="BR40" s="48"/>
      <c r="BS40" s="215"/>
      <c r="BT40" s="203"/>
      <c r="BU40" s="224">
        <f t="shared" si="18"/>
        <v>0</v>
      </c>
    </row>
    <row r="41" spans="1:73" ht="15.75" customHeight="1" x14ac:dyDescent="0.25">
      <c r="A41" s="402" t="s">
        <v>132</v>
      </c>
      <c r="B41" s="402"/>
      <c r="C41" s="402"/>
      <c r="D41" s="402"/>
      <c r="E41" s="402"/>
      <c r="F41" s="402"/>
      <c r="G41" s="254">
        <v>0</v>
      </c>
      <c r="H41" s="255" t="s">
        <v>144</v>
      </c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AO41" s="227"/>
      <c r="AP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</row>
  </sheetData>
  <sheetProtection password="CF36" sheet="1" objects="1" scenarios="1"/>
  <mergeCells count="32">
    <mergeCell ref="A41:F41"/>
    <mergeCell ref="L3:Q3"/>
    <mergeCell ref="BR4:BU4"/>
    <mergeCell ref="AX4:BA4"/>
    <mergeCell ref="BB4:BE4"/>
    <mergeCell ref="Z4:AC4"/>
    <mergeCell ref="AD4:AG4"/>
    <mergeCell ref="BF4:BI4"/>
    <mergeCell ref="BJ4:BM4"/>
    <mergeCell ref="BN4:BQ4"/>
    <mergeCell ref="AT4:AW4"/>
    <mergeCell ref="B4:B5"/>
    <mergeCell ref="C4:E4"/>
    <mergeCell ref="F4:H4"/>
    <mergeCell ref="I4:K4"/>
    <mergeCell ref="R4:U4"/>
    <mergeCell ref="A1:BU1"/>
    <mergeCell ref="BF2:BU2"/>
    <mergeCell ref="BR3:BU3"/>
    <mergeCell ref="C3:K3"/>
    <mergeCell ref="L4:N4"/>
    <mergeCell ref="O4:Q4"/>
    <mergeCell ref="AH4:AK4"/>
    <mergeCell ref="AP4:AS4"/>
    <mergeCell ref="R2:BE2"/>
    <mergeCell ref="V4:Y4"/>
    <mergeCell ref="C2:Q2"/>
    <mergeCell ref="AL4:AO4"/>
    <mergeCell ref="R3:AS3"/>
    <mergeCell ref="AT3:BE3"/>
    <mergeCell ref="BF3:BQ3"/>
    <mergeCell ref="A4:A5"/>
  </mergeCells>
  <conditionalFormatting sqref="B6:B40">
    <cfRule type="cellIs" dxfId="329" priority="1" stopIfTrue="1" operator="equal">
      <formula>0</formula>
    </cfRule>
  </conditionalFormatting>
  <pageMargins left="9.8425196850393706E-2" right="9.8425196850393706E-2" top="0.23622047244094491" bottom="0.23622047244094491" header="0.51181102362204722" footer="0.51181102362204722"/>
  <pageSetup paperSize="9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3"/>
  <sheetViews>
    <sheetView topLeftCell="A7" workbookViewId="0">
      <selection activeCell="V3" sqref="V3:Y5"/>
    </sheetView>
  </sheetViews>
  <sheetFormatPr defaultColWidth="11.44140625" defaultRowHeight="13.2" x14ac:dyDescent="0.25"/>
  <cols>
    <col min="1" max="1" width="3.44140625" style="15" customWidth="1"/>
    <col min="2" max="2" width="18.5546875" style="177" customWidth="1"/>
    <col min="3" max="21" width="4.6640625" style="15" customWidth="1"/>
    <col min="22" max="25" width="6.6640625" style="15" customWidth="1"/>
    <col min="26" max="16384" width="11.44140625" style="15"/>
  </cols>
  <sheetData>
    <row r="1" spans="1:25" ht="14.4" thickBot="1" x14ac:dyDescent="0.3">
      <c r="A1" s="314" t="s">
        <v>129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5" s="170" customFormat="1" ht="19.5" customHeight="1" thickBot="1" x14ac:dyDescent="0.3">
      <c r="A2" s="167"/>
      <c r="B2" s="168" t="s">
        <v>95</v>
      </c>
      <c r="C2" s="415" t="s">
        <v>18</v>
      </c>
      <c r="D2" s="416"/>
      <c r="E2" s="416"/>
      <c r="F2" s="416"/>
      <c r="G2" s="416"/>
      <c r="H2" s="415" t="s">
        <v>19</v>
      </c>
      <c r="I2" s="416"/>
      <c r="J2" s="416"/>
      <c r="K2" s="416"/>
      <c r="L2" s="416"/>
      <c r="M2" s="416"/>
      <c r="N2" s="416"/>
      <c r="O2" s="416"/>
      <c r="P2" s="416"/>
      <c r="Q2" s="416"/>
      <c r="R2" s="403" t="s">
        <v>34</v>
      </c>
      <c r="S2" s="404"/>
      <c r="T2" s="404"/>
      <c r="U2" s="405"/>
      <c r="V2" s="403" t="s">
        <v>42</v>
      </c>
      <c r="W2" s="404"/>
      <c r="X2" s="404"/>
      <c r="Y2" s="405"/>
    </row>
    <row r="3" spans="1:25" s="170" customFormat="1" ht="18" customHeight="1" thickBot="1" x14ac:dyDescent="0.3">
      <c r="A3" s="171"/>
      <c r="B3" s="172"/>
      <c r="C3" s="417" t="s">
        <v>116</v>
      </c>
      <c r="D3" s="418"/>
      <c r="E3" s="418"/>
      <c r="F3" s="417" t="s">
        <v>122</v>
      </c>
      <c r="G3" s="418"/>
      <c r="H3" s="417" t="s">
        <v>116</v>
      </c>
      <c r="I3" s="418"/>
      <c r="J3" s="418"/>
      <c r="K3" s="418"/>
      <c r="L3" s="418"/>
      <c r="M3" s="418"/>
      <c r="N3" s="421"/>
      <c r="O3" s="417" t="s">
        <v>122</v>
      </c>
      <c r="P3" s="418"/>
      <c r="Q3" s="421"/>
      <c r="R3" s="419" t="s">
        <v>116</v>
      </c>
      <c r="S3" s="420"/>
      <c r="T3" s="420"/>
      <c r="U3" s="199" t="s">
        <v>122</v>
      </c>
      <c r="V3" s="406" t="s">
        <v>18</v>
      </c>
      <c r="W3" s="409" t="s">
        <v>19</v>
      </c>
      <c r="X3" s="409" t="s">
        <v>64</v>
      </c>
      <c r="Y3" s="409" t="s">
        <v>30</v>
      </c>
    </row>
    <row r="4" spans="1:25" ht="60.75" customHeight="1" x14ac:dyDescent="0.25">
      <c r="A4" s="422" t="s">
        <v>0</v>
      </c>
      <c r="B4" s="422" t="s">
        <v>1</v>
      </c>
      <c r="C4" s="413" t="s">
        <v>2</v>
      </c>
      <c r="D4" s="413" t="s">
        <v>3</v>
      </c>
      <c r="E4" s="413" t="s">
        <v>13</v>
      </c>
      <c r="F4" s="413" t="s">
        <v>93</v>
      </c>
      <c r="G4" s="413" t="s">
        <v>94</v>
      </c>
      <c r="H4" s="413" t="s">
        <v>4</v>
      </c>
      <c r="I4" s="413" t="s">
        <v>5</v>
      </c>
      <c r="J4" s="413" t="s">
        <v>36</v>
      </c>
      <c r="K4" s="413" t="s">
        <v>7</v>
      </c>
      <c r="L4" s="413" t="s">
        <v>35</v>
      </c>
      <c r="M4" s="413" t="s">
        <v>8</v>
      </c>
      <c r="N4" s="413" t="s">
        <v>17</v>
      </c>
      <c r="O4" s="413" t="s">
        <v>125</v>
      </c>
      <c r="P4" s="413" t="s">
        <v>90</v>
      </c>
      <c r="Q4" s="413" t="s">
        <v>123</v>
      </c>
      <c r="R4" s="413" t="s">
        <v>14</v>
      </c>
      <c r="S4" s="413" t="s">
        <v>15</v>
      </c>
      <c r="T4" s="413" t="s">
        <v>16</v>
      </c>
      <c r="U4" s="388" t="s">
        <v>131</v>
      </c>
      <c r="V4" s="407"/>
      <c r="W4" s="410"/>
      <c r="X4" s="410"/>
      <c r="Y4" s="410"/>
    </row>
    <row r="5" spans="1:25" ht="21.75" customHeight="1" thickBot="1" x14ac:dyDescent="0.3">
      <c r="A5" s="423"/>
      <c r="B5" s="42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2"/>
      <c r="V5" s="408"/>
      <c r="W5" s="411"/>
      <c r="X5" s="411"/>
      <c r="Y5" s="411"/>
    </row>
    <row r="6" spans="1:25" ht="11.85" customHeight="1" x14ac:dyDescent="0.3">
      <c r="A6" s="176">
        <v>1</v>
      </c>
      <c r="B6" s="149">
        <f>'Первичные данные 3 кл.'!B6</f>
        <v>0</v>
      </c>
      <c r="C6" s="228">
        <f>IF('Первичные данные 3 кл.'!E6=" "," ",IF('Первичные данные 3 кл.'!E6&lt;4,0,1))</f>
        <v>0</v>
      </c>
      <c r="D6" s="228">
        <f>IF('Первичные данные 3 кл.'!H6=" "," ",IF('Первичные данные 3 кл.'!H6&lt;4,0,1))</f>
        <v>0</v>
      </c>
      <c r="E6" s="228">
        <f>IF('Первичные данные 3 кл.'!K6=" "," ",IF('Первичные данные 3 кл.'!K6&lt;4,0,1))</f>
        <v>0</v>
      </c>
      <c r="F6" s="228">
        <f>IF('Первичные данные 3 кл.'!N6=" "," ",IF('Первичные данные 3 кл.'!N6&lt;4,0,1))</f>
        <v>0</v>
      </c>
      <c r="G6" s="228">
        <f>IF('Первичные данные 3 кл.'!Q6=" "," ",IF('Первичные данные 3 кл.'!Q6&lt;4,0,1))</f>
        <v>0</v>
      </c>
      <c r="H6" s="228">
        <f>IF('Первичные данные 3 кл.'!U6=" "," ",IF('Первичные данные 3 кл.'!U6&lt;4,0,1))</f>
        <v>0</v>
      </c>
      <c r="I6" s="228">
        <f>IF('Первичные данные 3 кл.'!Y6=" "," ",IF('Первичные данные 3 кл.'!Y6&lt;4,0,1))</f>
        <v>0</v>
      </c>
      <c r="J6" s="228">
        <f>IF('Первичные данные 3 кл.'!AC6=" "," ",IF('Первичные данные 3 кл.'!AC6&lt;4,0,1))</f>
        <v>0</v>
      </c>
      <c r="K6" s="228">
        <f>IF('Первичные данные 3 кл.'!AG6=" "," ",IF('Первичные данные 3 кл.'!AG6&lt;4,0,1))</f>
        <v>0</v>
      </c>
      <c r="L6" s="228">
        <f>IF('Первичные данные 3 кл.'!AK6=" "," ",IF('Первичные данные 3 кл.'!AK6&lt;4,0,1))</f>
        <v>0</v>
      </c>
      <c r="M6" s="228">
        <f>IF('Первичные данные 3 кл.'!AO6=" "," ",IF('Первичные данные 3 кл.'!AO6&lt;4,0,1))</f>
        <v>0</v>
      </c>
      <c r="N6" s="228">
        <f>IF('Первичные данные 3 кл.'!AS6=" "," ",IF('Первичные данные 3 кл.'!AS6&lt;4,0,1))</f>
        <v>0</v>
      </c>
      <c r="O6" s="228">
        <f>IF('Первичные данные 3 кл.'!AW6=" "," ",IF('Первичные данные 3 кл.'!AW6&lt;4,0,1))</f>
        <v>0</v>
      </c>
      <c r="P6" s="228">
        <f>IF('Первичные данные 3 кл.'!BA6=" "," ",IF('Первичные данные 3 кл.'!BA6&lt;4,0,1))</f>
        <v>0</v>
      </c>
      <c r="Q6" s="228">
        <f>IF('Первичные данные 3 кл.'!BE6=" "," ",IF('Первичные данные 3 кл.'!BE6&lt;4,0,1))</f>
        <v>0</v>
      </c>
      <c r="R6" s="228">
        <f>IF('Первичные данные 3 кл.'!BI6=" "," ",IF('Первичные данные 3 кл.'!BI6&lt;4,0,1))</f>
        <v>0</v>
      </c>
      <c r="S6" s="228">
        <f>IF('Первичные данные 3 кл.'!BM6=" "," ",IF('Первичные данные 3 кл.'!BM6&lt;4,0,1))</f>
        <v>0</v>
      </c>
      <c r="T6" s="228">
        <f>IF('Первичные данные 3 кл.'!BQ6=" "," ",IF('Первичные данные 3 кл.'!BQ6&lt;4,0,1))</f>
        <v>0</v>
      </c>
      <c r="U6" s="213">
        <f>IF('Первичные данные 3 кл.'!BU6=" "," ",IF('Первичные данные 3 кл.'!BU6&lt;4,0,1))</f>
        <v>0</v>
      </c>
      <c r="V6" s="214">
        <f>IF(C6=" "," ",IF(COUNTIF(C6:G6,1)&gt;COUNTIF(C6:G6,0),1,0))</f>
        <v>0</v>
      </c>
      <c r="W6" s="214">
        <f>IF(C6=" "," ",IF(COUNTIF(H6:Q6,1)&gt;COUNTIF(H6:Q6,0),1,0))</f>
        <v>0</v>
      </c>
      <c r="X6" s="214">
        <f>IF(C6=" "," ",IF(COUNTIF(R6:U6,1)&gt;COUNTIF(R6:U6,0),1,0))</f>
        <v>0</v>
      </c>
      <c r="Y6" s="214">
        <f>IF(C6=" "," ",IF(COUNTIF(C6:U6,1)&gt;COUNTIF(C6:U6,0),1,0))</f>
        <v>0</v>
      </c>
    </row>
    <row r="7" spans="1:25" ht="11.85" customHeight="1" x14ac:dyDescent="0.3">
      <c r="A7" s="176">
        <v>2</v>
      </c>
      <c r="B7" s="149">
        <f>'Первичные данные 3 кл.'!B7</f>
        <v>0</v>
      </c>
      <c r="C7" s="228">
        <f>IF('Первичные данные 3 кл.'!E7=" "," ",IF('Первичные данные 3 кл.'!E7&lt;4,0,1))</f>
        <v>0</v>
      </c>
      <c r="D7" s="228">
        <f>IF('Первичные данные 3 кл.'!H7=" "," ",IF('Первичные данные 3 кл.'!H7&lt;4,0,1))</f>
        <v>0</v>
      </c>
      <c r="E7" s="228">
        <f>IF('Первичные данные 3 кл.'!K7=" "," ",IF('Первичные данные 3 кл.'!K7&lt;4,0,1))</f>
        <v>0</v>
      </c>
      <c r="F7" s="228">
        <f>IF('Первичные данные 3 кл.'!N7=" "," ",IF('Первичные данные 3 кл.'!N7&lt;4,0,1))</f>
        <v>0</v>
      </c>
      <c r="G7" s="228">
        <f>IF('Первичные данные 3 кл.'!Q7=" "," ",IF('Первичные данные 3 кл.'!Q7&lt;4,0,1))</f>
        <v>0</v>
      </c>
      <c r="H7" s="228">
        <f>IF('Первичные данные 3 кл.'!U7=" "," ",IF('Первичные данные 3 кл.'!U7&lt;4,0,1))</f>
        <v>0</v>
      </c>
      <c r="I7" s="228">
        <f>IF('Первичные данные 3 кл.'!Y7=" "," ",IF('Первичные данные 3 кл.'!Y7&lt;4,0,1))</f>
        <v>0</v>
      </c>
      <c r="J7" s="228">
        <f>IF('Первичные данные 3 кл.'!AC7=" "," ",IF('Первичные данные 3 кл.'!AC7&lt;4,0,1))</f>
        <v>0</v>
      </c>
      <c r="K7" s="228">
        <f>IF('Первичные данные 3 кл.'!AG7=" "," ",IF('Первичные данные 3 кл.'!AG7&lt;4,0,1))</f>
        <v>0</v>
      </c>
      <c r="L7" s="228">
        <f>IF('Первичные данные 3 кл.'!AK7=" "," ",IF('Первичные данные 3 кл.'!AK7&lt;4,0,1))</f>
        <v>0</v>
      </c>
      <c r="M7" s="228">
        <f>IF('Первичные данные 3 кл.'!AO7=" "," ",IF('Первичные данные 3 кл.'!AO7&lt;4,0,1))</f>
        <v>0</v>
      </c>
      <c r="N7" s="228">
        <f>IF('Первичные данные 3 кл.'!AS7=" "," ",IF('Первичные данные 3 кл.'!AS7&lt;4,0,1))</f>
        <v>0</v>
      </c>
      <c r="O7" s="228">
        <f>IF('Первичные данные 3 кл.'!AW7=" "," ",IF('Первичные данные 3 кл.'!AW7&lt;4,0,1))</f>
        <v>0</v>
      </c>
      <c r="P7" s="228">
        <f>IF('Первичные данные 3 кл.'!BA7=" "," ",IF('Первичные данные 3 кл.'!BA7&lt;4,0,1))</f>
        <v>0</v>
      </c>
      <c r="Q7" s="228">
        <f>IF('Первичные данные 3 кл.'!BE7=" "," ",IF('Первичные данные 3 кл.'!BE7&lt;4,0,1))</f>
        <v>0</v>
      </c>
      <c r="R7" s="228">
        <f>IF('Первичные данные 3 кл.'!BI7=" "," ",IF('Первичные данные 3 кл.'!BI7&lt;4,0,1))</f>
        <v>0</v>
      </c>
      <c r="S7" s="228">
        <f>IF('Первичные данные 3 кл.'!BM7=" "," ",IF('Первичные данные 3 кл.'!BM7&lt;4,0,1))</f>
        <v>0</v>
      </c>
      <c r="T7" s="228">
        <f>IF('Первичные данные 3 кл.'!BQ7=" "," ",IF('Первичные данные 3 кл.'!BQ7&lt;4,0,1))</f>
        <v>0</v>
      </c>
      <c r="U7" s="213">
        <f>IF('Первичные данные 3 кл.'!BU7=" "," ",IF('Первичные данные 3 кл.'!BU7&lt;4,0,1))</f>
        <v>0</v>
      </c>
      <c r="V7" s="214">
        <f t="shared" ref="V7:V39" si="0">IF(C7=" "," ",IF(COUNTIF(C7:G7,1)&gt;COUNTIF(C7:G7,0),1,0))</f>
        <v>0</v>
      </c>
      <c r="W7" s="214">
        <f t="shared" ref="W7:W39" si="1">IF(C7=" "," ",IF(COUNTIF(H7:Q7,1)&gt;COUNTIF(H7:Q7,0),1,0))</f>
        <v>0</v>
      </c>
      <c r="X7" s="214">
        <f t="shared" ref="X7:X39" si="2">IF(C7=" "," ",IF(COUNTIF(R7:U7,1)&gt;COUNTIF(R7:U7,0),1,0))</f>
        <v>0</v>
      </c>
      <c r="Y7" s="214">
        <f t="shared" ref="Y7:Y39" si="3">IF(C7=" "," ",IF(COUNTIF(C7:U7,1)&gt;COUNTIF(C7:U7,0),1,0))</f>
        <v>0</v>
      </c>
    </row>
    <row r="8" spans="1:25" ht="11.85" customHeight="1" x14ac:dyDescent="0.3">
      <c r="A8" s="176">
        <v>3</v>
      </c>
      <c r="B8" s="149">
        <f>'Первичные данные 3 кл.'!B8</f>
        <v>0</v>
      </c>
      <c r="C8" s="228">
        <f>IF('Первичные данные 3 кл.'!E8=" "," ",IF('Первичные данные 3 кл.'!E8&lt;4,0,1))</f>
        <v>0</v>
      </c>
      <c r="D8" s="228">
        <f>IF('Первичные данные 3 кл.'!H8=" "," ",IF('Первичные данные 3 кл.'!H8&lt;4,0,1))</f>
        <v>0</v>
      </c>
      <c r="E8" s="228">
        <f>IF('Первичные данные 3 кл.'!K8=" "," ",IF('Первичные данные 3 кл.'!K8&lt;4,0,1))</f>
        <v>0</v>
      </c>
      <c r="F8" s="228">
        <f>IF('Первичные данные 3 кл.'!N8=" "," ",IF('Первичные данные 3 кл.'!N8&lt;4,0,1))</f>
        <v>0</v>
      </c>
      <c r="G8" s="228">
        <f>IF('Первичные данные 3 кл.'!Q8=" "," ",IF('Первичные данные 3 кл.'!Q8&lt;4,0,1))</f>
        <v>0</v>
      </c>
      <c r="H8" s="228">
        <f>IF('Первичные данные 3 кл.'!U8=" "," ",IF('Первичные данные 3 кл.'!U8&lt;4,0,1))</f>
        <v>0</v>
      </c>
      <c r="I8" s="228">
        <f>IF('Первичные данные 3 кл.'!Y8=" "," ",IF('Первичные данные 3 кл.'!Y8&lt;4,0,1))</f>
        <v>0</v>
      </c>
      <c r="J8" s="228">
        <f>IF('Первичные данные 3 кл.'!AC8=" "," ",IF('Первичные данные 3 кл.'!AC8&lt;4,0,1))</f>
        <v>0</v>
      </c>
      <c r="K8" s="228">
        <f>IF('Первичные данные 3 кл.'!AG8=" "," ",IF('Первичные данные 3 кл.'!AG8&lt;4,0,1))</f>
        <v>0</v>
      </c>
      <c r="L8" s="228">
        <f>IF('Первичные данные 3 кл.'!AK8=" "," ",IF('Первичные данные 3 кл.'!AK8&lt;4,0,1))</f>
        <v>0</v>
      </c>
      <c r="M8" s="228">
        <f>IF('Первичные данные 3 кл.'!AO8=" "," ",IF('Первичные данные 3 кл.'!AO8&lt;4,0,1))</f>
        <v>0</v>
      </c>
      <c r="N8" s="228">
        <f>IF('Первичные данные 3 кл.'!AS8=" "," ",IF('Первичные данные 3 кл.'!AS8&lt;4,0,1))</f>
        <v>0</v>
      </c>
      <c r="O8" s="228">
        <f>IF('Первичные данные 3 кл.'!AW8=" "," ",IF('Первичные данные 3 кл.'!AW8&lt;4,0,1))</f>
        <v>0</v>
      </c>
      <c r="P8" s="228">
        <f>IF('Первичные данные 3 кл.'!BA8=" "," ",IF('Первичные данные 3 кл.'!BA8&lt;4,0,1))</f>
        <v>0</v>
      </c>
      <c r="Q8" s="228">
        <f>IF('Первичные данные 3 кл.'!BE8=" "," ",IF('Первичные данные 3 кл.'!BE8&lt;4,0,1))</f>
        <v>0</v>
      </c>
      <c r="R8" s="228">
        <f>IF('Первичные данные 3 кл.'!BI8=" "," ",IF('Первичные данные 3 кл.'!BI8&lt;4,0,1))</f>
        <v>0</v>
      </c>
      <c r="S8" s="228">
        <f>IF('Первичные данные 3 кл.'!BM8=" "," ",IF('Первичные данные 3 кл.'!BM8&lt;4,0,1))</f>
        <v>0</v>
      </c>
      <c r="T8" s="228">
        <f>IF('Первичные данные 3 кл.'!BQ8=" "," ",IF('Первичные данные 3 кл.'!BQ8&lt;4,0,1))</f>
        <v>0</v>
      </c>
      <c r="U8" s="213">
        <f>IF('Первичные данные 3 кл.'!BU8=" "," ",IF('Первичные данные 3 кл.'!BU8&lt;4,0,1))</f>
        <v>0</v>
      </c>
      <c r="V8" s="214">
        <f t="shared" si="0"/>
        <v>0</v>
      </c>
      <c r="W8" s="214">
        <f t="shared" si="1"/>
        <v>0</v>
      </c>
      <c r="X8" s="214">
        <f t="shared" si="2"/>
        <v>0</v>
      </c>
      <c r="Y8" s="214">
        <f t="shared" si="3"/>
        <v>0</v>
      </c>
    </row>
    <row r="9" spans="1:25" ht="11.85" customHeight="1" x14ac:dyDescent="0.3">
      <c r="A9" s="176">
        <v>4</v>
      </c>
      <c r="B9" s="149">
        <f>'Первичные данные 3 кл.'!B9</f>
        <v>0</v>
      </c>
      <c r="C9" s="228">
        <f>IF('Первичные данные 3 кл.'!E9=" "," ",IF('Первичные данные 3 кл.'!E9&lt;4,0,1))</f>
        <v>0</v>
      </c>
      <c r="D9" s="228">
        <f>IF('Первичные данные 3 кл.'!H9=" "," ",IF('Первичные данные 3 кл.'!H9&lt;4,0,1))</f>
        <v>0</v>
      </c>
      <c r="E9" s="228">
        <f>IF('Первичные данные 3 кл.'!K9=" "," ",IF('Первичные данные 3 кл.'!K9&lt;4,0,1))</f>
        <v>0</v>
      </c>
      <c r="F9" s="228">
        <f>IF('Первичные данные 3 кл.'!N9=" "," ",IF('Первичные данные 3 кл.'!N9&lt;4,0,1))</f>
        <v>0</v>
      </c>
      <c r="G9" s="228">
        <f>IF('Первичные данные 3 кл.'!Q9=" "," ",IF('Первичные данные 3 кл.'!Q9&lt;4,0,1))</f>
        <v>0</v>
      </c>
      <c r="H9" s="228">
        <f>IF('Первичные данные 3 кл.'!U9=" "," ",IF('Первичные данные 3 кл.'!U9&lt;4,0,1))</f>
        <v>0</v>
      </c>
      <c r="I9" s="228">
        <f>IF('Первичные данные 3 кл.'!Y9=" "," ",IF('Первичные данные 3 кл.'!Y9&lt;4,0,1))</f>
        <v>0</v>
      </c>
      <c r="J9" s="228">
        <f>IF('Первичные данные 3 кл.'!AC9=" "," ",IF('Первичные данные 3 кл.'!AC9&lt;4,0,1))</f>
        <v>0</v>
      </c>
      <c r="K9" s="228">
        <f>IF('Первичные данные 3 кл.'!AG9=" "," ",IF('Первичные данные 3 кл.'!AG9&lt;4,0,1))</f>
        <v>0</v>
      </c>
      <c r="L9" s="228">
        <f>IF('Первичные данные 3 кл.'!AK9=" "," ",IF('Первичные данные 3 кл.'!AK9&lt;4,0,1))</f>
        <v>0</v>
      </c>
      <c r="M9" s="228">
        <f>IF('Первичные данные 3 кл.'!AO9=" "," ",IF('Первичные данные 3 кл.'!AO9&lt;4,0,1))</f>
        <v>0</v>
      </c>
      <c r="N9" s="228">
        <f>IF('Первичные данные 3 кл.'!AS9=" "," ",IF('Первичные данные 3 кл.'!AS9&lt;4,0,1))</f>
        <v>0</v>
      </c>
      <c r="O9" s="228">
        <f>IF('Первичные данные 3 кл.'!AW9=" "," ",IF('Первичные данные 3 кл.'!AW9&lt;4,0,1))</f>
        <v>0</v>
      </c>
      <c r="P9" s="228">
        <f>IF('Первичные данные 3 кл.'!BA9=" "," ",IF('Первичные данные 3 кл.'!BA9&lt;4,0,1))</f>
        <v>0</v>
      </c>
      <c r="Q9" s="228">
        <f>IF('Первичные данные 3 кл.'!BE9=" "," ",IF('Первичные данные 3 кл.'!BE9&lt;4,0,1))</f>
        <v>0</v>
      </c>
      <c r="R9" s="228">
        <f>IF('Первичные данные 3 кл.'!BI9=" "," ",IF('Первичные данные 3 кл.'!BI9&lt;4,0,1))</f>
        <v>0</v>
      </c>
      <c r="S9" s="228">
        <f>IF('Первичные данные 3 кл.'!BM9=" "," ",IF('Первичные данные 3 кл.'!BM9&lt;4,0,1))</f>
        <v>0</v>
      </c>
      <c r="T9" s="228">
        <f>IF('Первичные данные 3 кл.'!BQ9=" "," ",IF('Первичные данные 3 кл.'!BQ9&lt;4,0,1))</f>
        <v>0</v>
      </c>
      <c r="U9" s="213">
        <f>IF('Первичные данные 3 кл.'!BU9=" "," ",IF('Первичные данные 3 кл.'!BU9&lt;4,0,1))</f>
        <v>0</v>
      </c>
      <c r="V9" s="214">
        <f t="shared" si="0"/>
        <v>0</v>
      </c>
      <c r="W9" s="214">
        <f t="shared" si="1"/>
        <v>0</v>
      </c>
      <c r="X9" s="214">
        <f t="shared" si="2"/>
        <v>0</v>
      </c>
      <c r="Y9" s="214">
        <f t="shared" si="3"/>
        <v>0</v>
      </c>
    </row>
    <row r="10" spans="1:25" ht="11.85" customHeight="1" x14ac:dyDescent="0.3">
      <c r="A10" s="176">
        <v>5</v>
      </c>
      <c r="B10" s="149">
        <f>'Первичные данные 3 кл.'!B10</f>
        <v>0</v>
      </c>
      <c r="C10" s="228">
        <f>IF('Первичные данные 3 кл.'!E10=" "," ",IF('Первичные данные 3 кл.'!E10&lt;4,0,1))</f>
        <v>0</v>
      </c>
      <c r="D10" s="228">
        <f>IF('Первичные данные 3 кл.'!H10=" "," ",IF('Первичные данные 3 кл.'!H10&lt;4,0,1))</f>
        <v>0</v>
      </c>
      <c r="E10" s="228">
        <f>IF('Первичные данные 3 кл.'!K10=" "," ",IF('Первичные данные 3 кл.'!K10&lt;4,0,1))</f>
        <v>0</v>
      </c>
      <c r="F10" s="228">
        <f>IF('Первичные данные 3 кл.'!N10=" "," ",IF('Первичные данные 3 кл.'!N10&lt;4,0,1))</f>
        <v>0</v>
      </c>
      <c r="G10" s="228">
        <f>IF('Первичные данные 3 кл.'!Q10=" "," ",IF('Первичные данные 3 кл.'!Q10&lt;4,0,1))</f>
        <v>0</v>
      </c>
      <c r="H10" s="228">
        <f>IF('Первичные данные 3 кл.'!U10=" "," ",IF('Первичные данные 3 кл.'!U10&lt;4,0,1))</f>
        <v>0</v>
      </c>
      <c r="I10" s="228">
        <f>IF('Первичные данные 3 кл.'!Y10=" "," ",IF('Первичные данные 3 кл.'!Y10&lt;4,0,1))</f>
        <v>0</v>
      </c>
      <c r="J10" s="228">
        <f>IF('Первичные данные 3 кл.'!AC10=" "," ",IF('Первичные данные 3 кл.'!AC10&lt;4,0,1))</f>
        <v>0</v>
      </c>
      <c r="K10" s="228">
        <f>IF('Первичные данные 3 кл.'!AG10=" "," ",IF('Первичные данные 3 кл.'!AG10&lt;4,0,1))</f>
        <v>0</v>
      </c>
      <c r="L10" s="228">
        <f>IF('Первичные данные 3 кл.'!AK10=" "," ",IF('Первичные данные 3 кл.'!AK10&lt;4,0,1))</f>
        <v>0</v>
      </c>
      <c r="M10" s="228">
        <f>IF('Первичные данные 3 кл.'!AO10=" "," ",IF('Первичные данные 3 кл.'!AO10&lt;4,0,1))</f>
        <v>0</v>
      </c>
      <c r="N10" s="228">
        <f>IF('Первичные данные 3 кл.'!AS10=" "," ",IF('Первичные данные 3 кл.'!AS10&lt;4,0,1))</f>
        <v>0</v>
      </c>
      <c r="O10" s="228">
        <f>IF('Первичные данные 3 кл.'!AW10=" "," ",IF('Первичные данные 3 кл.'!AW10&lt;4,0,1))</f>
        <v>0</v>
      </c>
      <c r="P10" s="228">
        <f>IF('Первичные данные 3 кл.'!BA10=" "," ",IF('Первичные данные 3 кл.'!BA10&lt;4,0,1))</f>
        <v>0</v>
      </c>
      <c r="Q10" s="228">
        <f>IF('Первичные данные 3 кл.'!BE10=" "," ",IF('Первичные данные 3 кл.'!BE10&lt;4,0,1))</f>
        <v>0</v>
      </c>
      <c r="R10" s="228">
        <f>IF('Первичные данные 3 кл.'!BI10=" "," ",IF('Первичные данные 3 кл.'!BI10&lt;4,0,1))</f>
        <v>0</v>
      </c>
      <c r="S10" s="228">
        <f>IF('Первичные данные 3 кл.'!BM10=" "," ",IF('Первичные данные 3 кл.'!BM10&lt;4,0,1))</f>
        <v>0</v>
      </c>
      <c r="T10" s="228">
        <f>IF('Первичные данные 3 кл.'!BQ10=" "," ",IF('Первичные данные 3 кл.'!BQ10&lt;4,0,1))</f>
        <v>0</v>
      </c>
      <c r="U10" s="213">
        <f>IF('Первичные данные 3 кл.'!BU10=" "," ",IF('Первичные данные 3 кл.'!BU10&lt;4,0,1))</f>
        <v>0</v>
      </c>
      <c r="V10" s="214">
        <f t="shared" si="0"/>
        <v>0</v>
      </c>
      <c r="W10" s="214">
        <f t="shared" si="1"/>
        <v>0</v>
      </c>
      <c r="X10" s="214">
        <f t="shared" si="2"/>
        <v>0</v>
      </c>
      <c r="Y10" s="214">
        <f t="shared" si="3"/>
        <v>0</v>
      </c>
    </row>
    <row r="11" spans="1:25" ht="11.85" customHeight="1" x14ac:dyDescent="0.3">
      <c r="A11" s="176">
        <v>6</v>
      </c>
      <c r="B11" s="149">
        <f>'Первичные данные 3 кл.'!B11</f>
        <v>0</v>
      </c>
      <c r="C11" s="228">
        <f>IF('Первичные данные 3 кл.'!E11=" "," ",IF('Первичные данные 3 кл.'!E11&lt;4,0,1))</f>
        <v>0</v>
      </c>
      <c r="D11" s="228">
        <f>IF('Первичные данные 3 кл.'!H11=" "," ",IF('Первичные данные 3 кл.'!H11&lt;4,0,1))</f>
        <v>0</v>
      </c>
      <c r="E11" s="228">
        <f>IF('Первичные данные 3 кл.'!K11=" "," ",IF('Первичные данные 3 кл.'!K11&lt;4,0,1))</f>
        <v>0</v>
      </c>
      <c r="F11" s="228">
        <f>IF('Первичные данные 3 кл.'!N11=" "," ",IF('Первичные данные 3 кл.'!N11&lt;4,0,1))</f>
        <v>0</v>
      </c>
      <c r="G11" s="228">
        <f>IF('Первичные данные 3 кл.'!Q11=" "," ",IF('Первичные данные 3 кл.'!Q11&lt;4,0,1))</f>
        <v>0</v>
      </c>
      <c r="H11" s="228">
        <f>IF('Первичные данные 3 кл.'!U11=" "," ",IF('Первичные данные 3 кл.'!U11&lt;4,0,1))</f>
        <v>0</v>
      </c>
      <c r="I11" s="228">
        <f>IF('Первичные данные 3 кл.'!Y11=" "," ",IF('Первичные данные 3 кл.'!Y11&lt;4,0,1))</f>
        <v>0</v>
      </c>
      <c r="J11" s="228">
        <f>IF('Первичные данные 3 кл.'!AC11=" "," ",IF('Первичные данные 3 кл.'!AC11&lt;4,0,1))</f>
        <v>0</v>
      </c>
      <c r="K11" s="228">
        <f>IF('Первичные данные 3 кл.'!AG11=" "," ",IF('Первичные данные 3 кл.'!AG11&lt;4,0,1))</f>
        <v>0</v>
      </c>
      <c r="L11" s="228">
        <f>IF('Первичные данные 3 кл.'!AK11=" "," ",IF('Первичные данные 3 кл.'!AK11&lt;4,0,1))</f>
        <v>0</v>
      </c>
      <c r="M11" s="228">
        <f>IF('Первичные данные 3 кл.'!AO11=" "," ",IF('Первичные данные 3 кл.'!AO11&lt;4,0,1))</f>
        <v>0</v>
      </c>
      <c r="N11" s="228">
        <f>IF('Первичные данные 3 кл.'!AS11=" "," ",IF('Первичные данные 3 кл.'!AS11&lt;4,0,1))</f>
        <v>0</v>
      </c>
      <c r="O11" s="228">
        <f>IF('Первичные данные 3 кл.'!AW11=" "," ",IF('Первичные данные 3 кл.'!AW11&lt;4,0,1))</f>
        <v>0</v>
      </c>
      <c r="P11" s="228">
        <f>IF('Первичные данные 3 кл.'!BA11=" "," ",IF('Первичные данные 3 кл.'!BA11&lt;4,0,1))</f>
        <v>0</v>
      </c>
      <c r="Q11" s="228">
        <f>IF('Первичные данные 3 кл.'!BE11=" "," ",IF('Первичные данные 3 кл.'!BE11&lt;4,0,1))</f>
        <v>0</v>
      </c>
      <c r="R11" s="228">
        <f>IF('Первичные данные 3 кл.'!BI11=" "," ",IF('Первичные данные 3 кл.'!BI11&lt;4,0,1))</f>
        <v>0</v>
      </c>
      <c r="S11" s="228">
        <f>IF('Первичные данные 3 кл.'!BM11=" "," ",IF('Первичные данные 3 кл.'!BM11&lt;4,0,1))</f>
        <v>0</v>
      </c>
      <c r="T11" s="228">
        <f>IF('Первичные данные 3 кл.'!BQ11=" "," ",IF('Первичные данные 3 кл.'!BQ11&lt;4,0,1))</f>
        <v>0</v>
      </c>
      <c r="U11" s="213">
        <f>IF('Первичные данные 3 кл.'!BU11=" "," ",IF('Первичные данные 3 кл.'!BU11&lt;4,0,1))</f>
        <v>0</v>
      </c>
      <c r="V11" s="214">
        <f t="shared" si="0"/>
        <v>0</v>
      </c>
      <c r="W11" s="214">
        <f t="shared" si="1"/>
        <v>0</v>
      </c>
      <c r="X11" s="214">
        <f t="shared" si="2"/>
        <v>0</v>
      </c>
      <c r="Y11" s="214">
        <f t="shared" si="3"/>
        <v>0</v>
      </c>
    </row>
    <row r="12" spans="1:25" ht="11.85" customHeight="1" x14ac:dyDescent="0.3">
      <c r="A12" s="176">
        <v>7</v>
      </c>
      <c r="B12" s="149">
        <f>'Первичные данные 3 кл.'!B12</f>
        <v>0</v>
      </c>
      <c r="C12" s="228">
        <f>IF('Первичные данные 3 кл.'!E12=" "," ",IF('Первичные данные 3 кл.'!E12&lt;4,0,1))</f>
        <v>0</v>
      </c>
      <c r="D12" s="228">
        <f>IF('Первичные данные 3 кл.'!H12=" "," ",IF('Первичные данные 3 кл.'!H12&lt;4,0,1))</f>
        <v>0</v>
      </c>
      <c r="E12" s="228">
        <f>IF('Первичные данные 3 кл.'!K12=" "," ",IF('Первичные данные 3 кл.'!K12&lt;4,0,1))</f>
        <v>0</v>
      </c>
      <c r="F12" s="228">
        <f>IF('Первичные данные 3 кл.'!N12=" "," ",IF('Первичные данные 3 кл.'!N12&lt;4,0,1))</f>
        <v>0</v>
      </c>
      <c r="G12" s="228">
        <f>IF('Первичные данные 3 кл.'!Q12=" "," ",IF('Первичные данные 3 кл.'!Q12&lt;4,0,1))</f>
        <v>0</v>
      </c>
      <c r="H12" s="228">
        <f>IF('Первичные данные 3 кл.'!U12=" "," ",IF('Первичные данные 3 кл.'!U12&lt;4,0,1))</f>
        <v>0</v>
      </c>
      <c r="I12" s="228">
        <f>IF('Первичные данные 3 кл.'!Y12=" "," ",IF('Первичные данные 3 кл.'!Y12&lt;4,0,1))</f>
        <v>0</v>
      </c>
      <c r="J12" s="228">
        <f>IF('Первичные данные 3 кл.'!AC12=" "," ",IF('Первичные данные 3 кл.'!AC12&lt;4,0,1))</f>
        <v>0</v>
      </c>
      <c r="K12" s="228">
        <f>IF('Первичные данные 3 кл.'!AG12=" "," ",IF('Первичные данные 3 кл.'!AG12&lt;4,0,1))</f>
        <v>0</v>
      </c>
      <c r="L12" s="228">
        <f>IF('Первичные данные 3 кл.'!AK12=" "," ",IF('Первичные данные 3 кл.'!AK12&lt;4,0,1))</f>
        <v>0</v>
      </c>
      <c r="M12" s="228">
        <f>IF('Первичные данные 3 кл.'!AO12=" "," ",IF('Первичные данные 3 кл.'!AO12&lt;4,0,1))</f>
        <v>0</v>
      </c>
      <c r="N12" s="228">
        <f>IF('Первичные данные 3 кл.'!AS12=" "," ",IF('Первичные данные 3 кл.'!AS12&lt;4,0,1))</f>
        <v>0</v>
      </c>
      <c r="O12" s="228">
        <f>IF('Первичные данные 3 кл.'!AW12=" "," ",IF('Первичные данные 3 кл.'!AW12&lt;4,0,1))</f>
        <v>0</v>
      </c>
      <c r="P12" s="228">
        <f>IF('Первичные данные 3 кл.'!BA12=" "," ",IF('Первичные данные 3 кл.'!BA12&lt;4,0,1))</f>
        <v>0</v>
      </c>
      <c r="Q12" s="228">
        <f>IF('Первичные данные 3 кл.'!BE12=" "," ",IF('Первичные данные 3 кл.'!BE12&lt;4,0,1))</f>
        <v>0</v>
      </c>
      <c r="R12" s="228">
        <f>IF('Первичные данные 3 кл.'!BI12=" "," ",IF('Первичные данные 3 кл.'!BI12&lt;4,0,1))</f>
        <v>0</v>
      </c>
      <c r="S12" s="228">
        <f>IF('Первичные данные 3 кл.'!BM12=" "," ",IF('Первичные данные 3 кл.'!BM12&lt;4,0,1))</f>
        <v>0</v>
      </c>
      <c r="T12" s="228">
        <f>IF('Первичные данные 3 кл.'!BQ12=" "," ",IF('Первичные данные 3 кл.'!BQ12&lt;4,0,1))</f>
        <v>0</v>
      </c>
      <c r="U12" s="213">
        <f>IF('Первичные данные 3 кл.'!BU12=" "," ",IF('Первичные данные 3 кл.'!BU12&lt;4,0,1))</f>
        <v>0</v>
      </c>
      <c r="V12" s="214">
        <f t="shared" si="0"/>
        <v>0</v>
      </c>
      <c r="W12" s="214">
        <f t="shared" si="1"/>
        <v>0</v>
      </c>
      <c r="X12" s="214">
        <f t="shared" si="2"/>
        <v>0</v>
      </c>
      <c r="Y12" s="214">
        <f t="shared" si="3"/>
        <v>0</v>
      </c>
    </row>
    <row r="13" spans="1:25" ht="11.85" customHeight="1" x14ac:dyDescent="0.3">
      <c r="A13" s="176">
        <v>8</v>
      </c>
      <c r="B13" s="149">
        <f>'Первичные данные 3 кл.'!B13</f>
        <v>0</v>
      </c>
      <c r="C13" s="228">
        <f>IF('Первичные данные 3 кл.'!E13=" "," ",IF('Первичные данные 3 кл.'!E13&lt;4,0,1))</f>
        <v>0</v>
      </c>
      <c r="D13" s="228">
        <f>IF('Первичные данные 3 кл.'!H13=" "," ",IF('Первичные данные 3 кл.'!H13&lt;4,0,1))</f>
        <v>0</v>
      </c>
      <c r="E13" s="228">
        <f>IF('Первичные данные 3 кл.'!K13=" "," ",IF('Первичные данные 3 кл.'!K13&lt;4,0,1))</f>
        <v>0</v>
      </c>
      <c r="F13" s="228">
        <f>IF('Первичные данные 3 кл.'!N13=" "," ",IF('Первичные данные 3 кл.'!N13&lt;4,0,1))</f>
        <v>0</v>
      </c>
      <c r="G13" s="228">
        <f>IF('Первичные данные 3 кл.'!Q13=" "," ",IF('Первичные данные 3 кл.'!Q13&lt;4,0,1))</f>
        <v>0</v>
      </c>
      <c r="H13" s="228">
        <f>IF('Первичные данные 3 кл.'!U13=" "," ",IF('Первичные данные 3 кл.'!U13&lt;4,0,1))</f>
        <v>0</v>
      </c>
      <c r="I13" s="228">
        <f>IF('Первичные данные 3 кл.'!Y13=" "," ",IF('Первичные данные 3 кл.'!Y13&lt;4,0,1))</f>
        <v>0</v>
      </c>
      <c r="J13" s="228">
        <f>IF('Первичные данные 3 кл.'!AC13=" "," ",IF('Первичные данные 3 кл.'!AC13&lt;4,0,1))</f>
        <v>0</v>
      </c>
      <c r="K13" s="228">
        <f>IF('Первичные данные 3 кл.'!AG13=" "," ",IF('Первичные данные 3 кл.'!AG13&lt;4,0,1))</f>
        <v>0</v>
      </c>
      <c r="L13" s="228">
        <f>IF('Первичные данные 3 кл.'!AK13=" "," ",IF('Первичные данные 3 кл.'!AK13&lt;4,0,1))</f>
        <v>0</v>
      </c>
      <c r="M13" s="228">
        <f>IF('Первичные данные 3 кл.'!AO13=" "," ",IF('Первичные данные 3 кл.'!AO13&lt;4,0,1))</f>
        <v>0</v>
      </c>
      <c r="N13" s="228">
        <f>IF('Первичные данные 3 кл.'!AS13=" "," ",IF('Первичные данные 3 кл.'!AS13&lt;4,0,1))</f>
        <v>0</v>
      </c>
      <c r="O13" s="228">
        <f>IF('Первичные данные 3 кл.'!AW13=" "," ",IF('Первичные данные 3 кл.'!AW13&lt;4,0,1))</f>
        <v>0</v>
      </c>
      <c r="P13" s="228">
        <f>IF('Первичные данные 3 кл.'!BA13=" "," ",IF('Первичные данные 3 кл.'!BA13&lt;4,0,1))</f>
        <v>0</v>
      </c>
      <c r="Q13" s="228">
        <f>IF('Первичные данные 3 кл.'!BE13=" "," ",IF('Первичные данные 3 кл.'!BE13&lt;4,0,1))</f>
        <v>0</v>
      </c>
      <c r="R13" s="228">
        <f>IF('Первичные данные 3 кл.'!BI13=" "," ",IF('Первичные данные 3 кл.'!BI13&lt;4,0,1))</f>
        <v>0</v>
      </c>
      <c r="S13" s="228">
        <f>IF('Первичные данные 3 кл.'!BM13=" "," ",IF('Первичные данные 3 кл.'!BM13&lt;4,0,1))</f>
        <v>0</v>
      </c>
      <c r="T13" s="228">
        <f>IF('Первичные данные 3 кл.'!BQ13=" "," ",IF('Первичные данные 3 кл.'!BQ13&lt;4,0,1))</f>
        <v>0</v>
      </c>
      <c r="U13" s="213">
        <f>IF('Первичные данные 3 кл.'!BU13=" "," ",IF('Первичные данные 3 кл.'!BU13&lt;4,0,1))</f>
        <v>0</v>
      </c>
      <c r="V13" s="214">
        <f t="shared" si="0"/>
        <v>0</v>
      </c>
      <c r="W13" s="214">
        <f t="shared" si="1"/>
        <v>0</v>
      </c>
      <c r="X13" s="214">
        <f t="shared" si="2"/>
        <v>0</v>
      </c>
      <c r="Y13" s="214">
        <f t="shared" si="3"/>
        <v>0</v>
      </c>
    </row>
    <row r="14" spans="1:25" ht="11.85" customHeight="1" x14ac:dyDescent="0.3">
      <c r="A14" s="176">
        <v>9</v>
      </c>
      <c r="B14" s="149">
        <f>'Первичные данные 3 кл.'!B14</f>
        <v>0</v>
      </c>
      <c r="C14" s="228">
        <f>IF('Первичные данные 3 кл.'!E14=" "," ",IF('Первичные данные 3 кл.'!E14&lt;4,0,1))</f>
        <v>0</v>
      </c>
      <c r="D14" s="228">
        <f>IF('Первичные данные 3 кл.'!H14=" "," ",IF('Первичные данные 3 кл.'!H14&lt;4,0,1))</f>
        <v>0</v>
      </c>
      <c r="E14" s="228">
        <f>IF('Первичные данные 3 кл.'!K14=" "," ",IF('Первичные данные 3 кл.'!K14&lt;4,0,1))</f>
        <v>0</v>
      </c>
      <c r="F14" s="228">
        <f>IF('Первичные данные 3 кл.'!N14=" "," ",IF('Первичные данные 3 кл.'!N14&lt;4,0,1))</f>
        <v>0</v>
      </c>
      <c r="G14" s="228">
        <f>IF('Первичные данные 3 кл.'!Q14=" "," ",IF('Первичные данные 3 кл.'!Q14&lt;4,0,1))</f>
        <v>0</v>
      </c>
      <c r="H14" s="228">
        <f>IF('Первичные данные 3 кл.'!U14=" "," ",IF('Первичные данные 3 кл.'!U14&lt;4,0,1))</f>
        <v>0</v>
      </c>
      <c r="I14" s="228">
        <f>IF('Первичные данные 3 кл.'!Y14=" "," ",IF('Первичные данные 3 кл.'!Y14&lt;4,0,1))</f>
        <v>0</v>
      </c>
      <c r="J14" s="228">
        <f>IF('Первичные данные 3 кл.'!AC14=" "," ",IF('Первичные данные 3 кл.'!AC14&lt;4,0,1))</f>
        <v>0</v>
      </c>
      <c r="K14" s="228">
        <f>IF('Первичные данные 3 кл.'!AG14=" "," ",IF('Первичные данные 3 кл.'!AG14&lt;4,0,1))</f>
        <v>0</v>
      </c>
      <c r="L14" s="228">
        <f>IF('Первичные данные 3 кл.'!AK14=" "," ",IF('Первичные данные 3 кл.'!AK14&lt;4,0,1))</f>
        <v>0</v>
      </c>
      <c r="M14" s="228">
        <f>IF('Первичные данные 3 кл.'!AO14=" "," ",IF('Первичные данные 3 кл.'!AO14&lt;4,0,1))</f>
        <v>0</v>
      </c>
      <c r="N14" s="228">
        <f>IF('Первичные данные 3 кл.'!AS14=" "," ",IF('Первичные данные 3 кл.'!AS14&lt;4,0,1))</f>
        <v>0</v>
      </c>
      <c r="O14" s="228">
        <f>IF('Первичные данные 3 кл.'!AW14=" "," ",IF('Первичные данные 3 кл.'!AW14&lt;4,0,1))</f>
        <v>0</v>
      </c>
      <c r="P14" s="228">
        <f>IF('Первичные данные 3 кл.'!BA14=" "," ",IF('Первичные данные 3 кл.'!BA14&lt;4,0,1))</f>
        <v>0</v>
      </c>
      <c r="Q14" s="228">
        <f>IF('Первичные данные 3 кл.'!BE14=" "," ",IF('Первичные данные 3 кл.'!BE14&lt;4,0,1))</f>
        <v>0</v>
      </c>
      <c r="R14" s="228">
        <f>IF('Первичные данные 3 кл.'!BI14=" "," ",IF('Первичные данные 3 кл.'!BI14&lt;4,0,1))</f>
        <v>0</v>
      </c>
      <c r="S14" s="228">
        <f>IF('Первичные данные 3 кл.'!BM14=" "," ",IF('Первичные данные 3 кл.'!BM14&lt;4,0,1))</f>
        <v>0</v>
      </c>
      <c r="T14" s="228">
        <f>IF('Первичные данные 3 кл.'!BQ14=" "," ",IF('Первичные данные 3 кл.'!BQ14&lt;4,0,1))</f>
        <v>0</v>
      </c>
      <c r="U14" s="213">
        <f>IF('Первичные данные 3 кл.'!BU14=" "," ",IF('Первичные данные 3 кл.'!BU14&lt;4,0,1))</f>
        <v>0</v>
      </c>
      <c r="V14" s="214">
        <f t="shared" si="0"/>
        <v>0</v>
      </c>
      <c r="W14" s="214">
        <f t="shared" si="1"/>
        <v>0</v>
      </c>
      <c r="X14" s="214">
        <f t="shared" si="2"/>
        <v>0</v>
      </c>
      <c r="Y14" s="214">
        <f t="shared" si="3"/>
        <v>0</v>
      </c>
    </row>
    <row r="15" spans="1:25" ht="11.85" customHeight="1" x14ac:dyDescent="0.3">
      <c r="A15" s="176">
        <v>10</v>
      </c>
      <c r="B15" s="149">
        <f>'Первичные данные 3 кл.'!B15</f>
        <v>0</v>
      </c>
      <c r="C15" s="228">
        <f>IF('Первичные данные 3 кл.'!E15=" "," ",IF('Первичные данные 3 кл.'!E15&lt;4,0,1))</f>
        <v>0</v>
      </c>
      <c r="D15" s="228">
        <f>IF('Первичные данные 3 кл.'!H15=" "," ",IF('Первичные данные 3 кл.'!H15&lt;4,0,1))</f>
        <v>0</v>
      </c>
      <c r="E15" s="228">
        <f>IF('Первичные данные 3 кл.'!K15=" "," ",IF('Первичные данные 3 кл.'!K15&lt;4,0,1))</f>
        <v>0</v>
      </c>
      <c r="F15" s="228">
        <f>IF('Первичные данные 3 кл.'!N15=" "," ",IF('Первичные данные 3 кл.'!N15&lt;4,0,1))</f>
        <v>0</v>
      </c>
      <c r="G15" s="228">
        <f>IF('Первичные данные 3 кл.'!Q15=" "," ",IF('Первичные данные 3 кл.'!Q15&lt;4,0,1))</f>
        <v>0</v>
      </c>
      <c r="H15" s="228">
        <f>IF('Первичные данные 3 кл.'!U15=" "," ",IF('Первичные данные 3 кл.'!U15&lt;4,0,1))</f>
        <v>0</v>
      </c>
      <c r="I15" s="228">
        <f>IF('Первичные данные 3 кл.'!Y15=" "," ",IF('Первичные данные 3 кл.'!Y15&lt;4,0,1))</f>
        <v>0</v>
      </c>
      <c r="J15" s="228">
        <f>IF('Первичные данные 3 кл.'!AC15=" "," ",IF('Первичные данные 3 кл.'!AC15&lt;4,0,1))</f>
        <v>0</v>
      </c>
      <c r="K15" s="228">
        <f>IF('Первичные данные 3 кл.'!AG15=" "," ",IF('Первичные данные 3 кл.'!AG15&lt;4,0,1))</f>
        <v>0</v>
      </c>
      <c r="L15" s="228">
        <f>IF('Первичные данные 3 кл.'!AK15=" "," ",IF('Первичные данные 3 кл.'!AK15&lt;4,0,1))</f>
        <v>0</v>
      </c>
      <c r="M15" s="228">
        <f>IF('Первичные данные 3 кл.'!AO15=" "," ",IF('Первичные данные 3 кл.'!AO15&lt;4,0,1))</f>
        <v>0</v>
      </c>
      <c r="N15" s="228">
        <f>IF('Первичные данные 3 кл.'!AS15=" "," ",IF('Первичные данные 3 кл.'!AS15&lt;4,0,1))</f>
        <v>0</v>
      </c>
      <c r="O15" s="228">
        <f>IF('Первичные данные 3 кл.'!AW15=" "," ",IF('Первичные данные 3 кл.'!AW15&lt;4,0,1))</f>
        <v>0</v>
      </c>
      <c r="P15" s="228">
        <f>IF('Первичные данные 3 кл.'!BA15=" "," ",IF('Первичные данные 3 кл.'!BA15&lt;4,0,1))</f>
        <v>0</v>
      </c>
      <c r="Q15" s="228">
        <f>IF('Первичные данные 3 кл.'!BE15=" "," ",IF('Первичные данные 3 кл.'!BE15&lt;4,0,1))</f>
        <v>0</v>
      </c>
      <c r="R15" s="228">
        <f>IF('Первичные данные 3 кл.'!BI15=" "," ",IF('Первичные данные 3 кл.'!BI15&lt;4,0,1))</f>
        <v>0</v>
      </c>
      <c r="S15" s="228">
        <f>IF('Первичные данные 3 кл.'!BM15=" "," ",IF('Первичные данные 3 кл.'!BM15&lt;4,0,1))</f>
        <v>0</v>
      </c>
      <c r="T15" s="228">
        <f>IF('Первичные данные 3 кл.'!BQ15=" "," ",IF('Первичные данные 3 кл.'!BQ15&lt;4,0,1))</f>
        <v>0</v>
      </c>
      <c r="U15" s="213">
        <f>IF('Первичные данные 3 кл.'!BU15=" "," ",IF('Первичные данные 3 кл.'!BU15&lt;4,0,1))</f>
        <v>0</v>
      </c>
      <c r="V15" s="214">
        <f t="shared" si="0"/>
        <v>0</v>
      </c>
      <c r="W15" s="214">
        <f t="shared" si="1"/>
        <v>0</v>
      </c>
      <c r="X15" s="214">
        <f t="shared" si="2"/>
        <v>0</v>
      </c>
      <c r="Y15" s="214">
        <f t="shared" si="3"/>
        <v>0</v>
      </c>
    </row>
    <row r="16" spans="1:25" ht="11.85" customHeight="1" x14ac:dyDescent="0.3">
      <c r="A16" s="176">
        <v>11</v>
      </c>
      <c r="B16" s="149">
        <f>'Первичные данные 3 кл.'!B16</f>
        <v>0</v>
      </c>
      <c r="C16" s="228">
        <f>IF('Первичные данные 3 кл.'!E16=" "," ",IF('Первичные данные 3 кл.'!E16&lt;4,0,1))</f>
        <v>0</v>
      </c>
      <c r="D16" s="228">
        <f>IF('Первичные данные 3 кл.'!H16=" "," ",IF('Первичные данные 3 кл.'!H16&lt;4,0,1))</f>
        <v>0</v>
      </c>
      <c r="E16" s="228">
        <f>IF('Первичные данные 3 кл.'!K16=" "," ",IF('Первичные данные 3 кл.'!K16&lt;4,0,1))</f>
        <v>0</v>
      </c>
      <c r="F16" s="228">
        <f>IF('Первичные данные 3 кл.'!N16=" "," ",IF('Первичные данные 3 кл.'!N16&lt;4,0,1))</f>
        <v>0</v>
      </c>
      <c r="G16" s="228">
        <f>IF('Первичные данные 3 кл.'!Q16=" "," ",IF('Первичные данные 3 кл.'!Q16&lt;4,0,1))</f>
        <v>0</v>
      </c>
      <c r="H16" s="228">
        <f>IF('Первичные данные 3 кл.'!U16=" "," ",IF('Первичные данные 3 кл.'!U16&lt;4,0,1))</f>
        <v>0</v>
      </c>
      <c r="I16" s="228">
        <f>IF('Первичные данные 3 кл.'!Y16=" "," ",IF('Первичные данные 3 кл.'!Y16&lt;4,0,1))</f>
        <v>0</v>
      </c>
      <c r="J16" s="228">
        <f>IF('Первичные данные 3 кл.'!AC16=" "," ",IF('Первичные данные 3 кл.'!AC16&lt;4,0,1))</f>
        <v>0</v>
      </c>
      <c r="K16" s="228">
        <f>IF('Первичные данные 3 кл.'!AG16=" "," ",IF('Первичные данные 3 кл.'!AG16&lt;4,0,1))</f>
        <v>0</v>
      </c>
      <c r="L16" s="228">
        <f>IF('Первичные данные 3 кл.'!AK16=" "," ",IF('Первичные данные 3 кл.'!AK16&lt;4,0,1))</f>
        <v>0</v>
      </c>
      <c r="M16" s="228">
        <f>IF('Первичные данные 3 кл.'!AO16=" "," ",IF('Первичные данные 3 кл.'!AO16&lt;4,0,1))</f>
        <v>0</v>
      </c>
      <c r="N16" s="228">
        <f>IF('Первичные данные 3 кл.'!AS16=" "," ",IF('Первичные данные 3 кл.'!AS16&lt;4,0,1))</f>
        <v>0</v>
      </c>
      <c r="O16" s="228">
        <f>IF('Первичные данные 3 кл.'!AW16=" "," ",IF('Первичные данные 3 кл.'!AW16&lt;4,0,1))</f>
        <v>0</v>
      </c>
      <c r="P16" s="228">
        <f>IF('Первичные данные 3 кл.'!BA16=" "," ",IF('Первичные данные 3 кл.'!BA16&lt;4,0,1))</f>
        <v>0</v>
      </c>
      <c r="Q16" s="228">
        <f>IF('Первичные данные 3 кл.'!BE16=" "," ",IF('Первичные данные 3 кл.'!BE16&lt;4,0,1))</f>
        <v>0</v>
      </c>
      <c r="R16" s="228">
        <f>IF('Первичные данные 3 кл.'!BI16=" "," ",IF('Первичные данные 3 кл.'!BI16&lt;4,0,1))</f>
        <v>0</v>
      </c>
      <c r="S16" s="228">
        <f>IF('Первичные данные 3 кл.'!BM16=" "," ",IF('Первичные данные 3 кл.'!BM16&lt;4,0,1))</f>
        <v>0</v>
      </c>
      <c r="T16" s="228">
        <f>IF('Первичные данные 3 кл.'!BQ16=" "," ",IF('Первичные данные 3 кл.'!BQ16&lt;4,0,1))</f>
        <v>0</v>
      </c>
      <c r="U16" s="213">
        <f>IF('Первичные данные 3 кл.'!BU16=" "," ",IF('Первичные данные 3 кл.'!BU16&lt;4,0,1))</f>
        <v>0</v>
      </c>
      <c r="V16" s="214">
        <f t="shared" si="0"/>
        <v>0</v>
      </c>
      <c r="W16" s="214">
        <f t="shared" si="1"/>
        <v>0</v>
      </c>
      <c r="X16" s="214">
        <f t="shared" si="2"/>
        <v>0</v>
      </c>
      <c r="Y16" s="214">
        <f t="shared" si="3"/>
        <v>0</v>
      </c>
    </row>
    <row r="17" spans="1:25" ht="11.85" customHeight="1" x14ac:dyDescent="0.3">
      <c r="A17" s="176">
        <v>12</v>
      </c>
      <c r="B17" s="149">
        <f>'Первичные данные 3 кл.'!B17</f>
        <v>0</v>
      </c>
      <c r="C17" s="228">
        <f>IF('Первичные данные 3 кл.'!E17=" "," ",IF('Первичные данные 3 кл.'!E17&lt;4,0,1))</f>
        <v>0</v>
      </c>
      <c r="D17" s="228">
        <f>IF('Первичные данные 3 кл.'!H17=" "," ",IF('Первичные данные 3 кл.'!H17&lt;4,0,1))</f>
        <v>0</v>
      </c>
      <c r="E17" s="228">
        <f>IF('Первичные данные 3 кл.'!K17=" "," ",IF('Первичные данные 3 кл.'!K17&lt;4,0,1))</f>
        <v>0</v>
      </c>
      <c r="F17" s="228">
        <f>IF('Первичные данные 3 кл.'!N17=" "," ",IF('Первичные данные 3 кл.'!N17&lt;4,0,1))</f>
        <v>0</v>
      </c>
      <c r="G17" s="228">
        <f>IF('Первичные данные 3 кл.'!Q17=" "," ",IF('Первичные данные 3 кл.'!Q17&lt;4,0,1))</f>
        <v>0</v>
      </c>
      <c r="H17" s="228">
        <f>IF('Первичные данные 3 кл.'!U17=" "," ",IF('Первичные данные 3 кл.'!U17&lt;4,0,1))</f>
        <v>0</v>
      </c>
      <c r="I17" s="228">
        <f>IF('Первичные данные 3 кл.'!Y17=" "," ",IF('Первичные данные 3 кл.'!Y17&lt;4,0,1))</f>
        <v>0</v>
      </c>
      <c r="J17" s="228">
        <f>IF('Первичные данные 3 кл.'!AC17=" "," ",IF('Первичные данные 3 кл.'!AC17&lt;4,0,1))</f>
        <v>0</v>
      </c>
      <c r="K17" s="228">
        <f>IF('Первичные данные 3 кл.'!AG17=" "," ",IF('Первичные данные 3 кл.'!AG17&lt;4,0,1))</f>
        <v>0</v>
      </c>
      <c r="L17" s="228">
        <f>IF('Первичные данные 3 кл.'!AK17=" "," ",IF('Первичные данные 3 кл.'!AK17&lt;4,0,1))</f>
        <v>0</v>
      </c>
      <c r="M17" s="228">
        <f>IF('Первичные данные 3 кл.'!AO17=" "," ",IF('Первичные данные 3 кл.'!AO17&lt;4,0,1))</f>
        <v>0</v>
      </c>
      <c r="N17" s="228">
        <f>IF('Первичные данные 3 кл.'!AS17=" "," ",IF('Первичные данные 3 кл.'!AS17&lt;4,0,1))</f>
        <v>0</v>
      </c>
      <c r="O17" s="228">
        <f>IF('Первичные данные 3 кл.'!AW17=" "," ",IF('Первичные данные 3 кл.'!AW17&lt;4,0,1))</f>
        <v>0</v>
      </c>
      <c r="P17" s="228">
        <f>IF('Первичные данные 3 кл.'!BA17=" "," ",IF('Первичные данные 3 кл.'!BA17&lt;4,0,1))</f>
        <v>0</v>
      </c>
      <c r="Q17" s="228">
        <f>IF('Первичные данные 3 кл.'!BE17=" "," ",IF('Первичные данные 3 кл.'!BE17&lt;4,0,1))</f>
        <v>0</v>
      </c>
      <c r="R17" s="228">
        <f>IF('Первичные данные 3 кл.'!BI17=" "," ",IF('Первичные данные 3 кл.'!BI17&lt;4,0,1))</f>
        <v>0</v>
      </c>
      <c r="S17" s="228">
        <f>IF('Первичные данные 3 кл.'!BM17=" "," ",IF('Первичные данные 3 кл.'!BM17&lt;4,0,1))</f>
        <v>0</v>
      </c>
      <c r="T17" s="228">
        <f>IF('Первичные данные 3 кл.'!BQ17=" "," ",IF('Первичные данные 3 кл.'!BQ17&lt;4,0,1))</f>
        <v>0</v>
      </c>
      <c r="U17" s="213">
        <f>IF('Первичные данные 3 кл.'!BU17=" "," ",IF('Первичные данные 3 кл.'!BU17&lt;4,0,1))</f>
        <v>0</v>
      </c>
      <c r="V17" s="214">
        <f t="shared" si="0"/>
        <v>0</v>
      </c>
      <c r="W17" s="214">
        <f t="shared" si="1"/>
        <v>0</v>
      </c>
      <c r="X17" s="214">
        <f t="shared" si="2"/>
        <v>0</v>
      </c>
      <c r="Y17" s="214">
        <f t="shared" si="3"/>
        <v>0</v>
      </c>
    </row>
    <row r="18" spans="1:25" ht="11.85" customHeight="1" x14ac:dyDescent="0.3">
      <c r="A18" s="176">
        <v>13</v>
      </c>
      <c r="B18" s="149">
        <f>'Первичные данные 3 кл.'!B18</f>
        <v>0</v>
      </c>
      <c r="C18" s="228">
        <f>IF('Первичные данные 3 кл.'!E18=" "," ",IF('Первичные данные 3 кл.'!E18&lt;4,0,1))</f>
        <v>0</v>
      </c>
      <c r="D18" s="228">
        <f>IF('Первичные данные 3 кл.'!H18=" "," ",IF('Первичные данные 3 кл.'!H18&lt;4,0,1))</f>
        <v>0</v>
      </c>
      <c r="E18" s="228">
        <f>IF('Первичные данные 3 кл.'!K18=" "," ",IF('Первичные данные 3 кл.'!K18&lt;4,0,1))</f>
        <v>0</v>
      </c>
      <c r="F18" s="228">
        <f>IF('Первичные данные 3 кл.'!N18=" "," ",IF('Первичные данные 3 кл.'!N18&lt;4,0,1))</f>
        <v>0</v>
      </c>
      <c r="G18" s="228">
        <f>IF('Первичные данные 3 кл.'!Q18=" "," ",IF('Первичные данные 3 кл.'!Q18&lt;4,0,1))</f>
        <v>0</v>
      </c>
      <c r="H18" s="228">
        <f>IF('Первичные данные 3 кл.'!U18=" "," ",IF('Первичные данные 3 кл.'!U18&lt;4,0,1))</f>
        <v>0</v>
      </c>
      <c r="I18" s="228">
        <f>IF('Первичные данные 3 кл.'!Y18=" "," ",IF('Первичные данные 3 кл.'!Y18&lt;4,0,1))</f>
        <v>0</v>
      </c>
      <c r="J18" s="228">
        <f>IF('Первичные данные 3 кл.'!AC18=" "," ",IF('Первичные данные 3 кл.'!AC18&lt;4,0,1))</f>
        <v>0</v>
      </c>
      <c r="K18" s="228">
        <f>IF('Первичные данные 3 кл.'!AG18=" "," ",IF('Первичные данные 3 кл.'!AG18&lt;4,0,1))</f>
        <v>0</v>
      </c>
      <c r="L18" s="228">
        <f>IF('Первичные данные 3 кл.'!AK18=" "," ",IF('Первичные данные 3 кл.'!AK18&lt;4,0,1))</f>
        <v>0</v>
      </c>
      <c r="M18" s="228">
        <f>IF('Первичные данные 3 кл.'!AO18=" "," ",IF('Первичные данные 3 кл.'!AO18&lt;4,0,1))</f>
        <v>0</v>
      </c>
      <c r="N18" s="228">
        <f>IF('Первичные данные 3 кл.'!AS18=" "," ",IF('Первичные данные 3 кл.'!AS18&lt;4,0,1))</f>
        <v>0</v>
      </c>
      <c r="O18" s="228">
        <f>IF('Первичные данные 3 кл.'!AW18=" "," ",IF('Первичные данные 3 кл.'!AW18&lt;4,0,1))</f>
        <v>0</v>
      </c>
      <c r="P18" s="228">
        <f>IF('Первичные данные 3 кл.'!BA18=" "," ",IF('Первичные данные 3 кл.'!BA18&lt;4,0,1))</f>
        <v>0</v>
      </c>
      <c r="Q18" s="228">
        <f>IF('Первичные данные 3 кл.'!BE18=" "," ",IF('Первичные данные 3 кл.'!BE18&lt;4,0,1))</f>
        <v>0</v>
      </c>
      <c r="R18" s="228">
        <f>IF('Первичные данные 3 кл.'!BI18=" "," ",IF('Первичные данные 3 кл.'!BI18&lt;4,0,1))</f>
        <v>0</v>
      </c>
      <c r="S18" s="228">
        <f>IF('Первичные данные 3 кл.'!BM18=" "," ",IF('Первичные данные 3 кл.'!BM18&lt;4,0,1))</f>
        <v>0</v>
      </c>
      <c r="T18" s="228">
        <f>IF('Первичные данные 3 кл.'!BQ18=" "," ",IF('Первичные данные 3 кл.'!BQ18&lt;4,0,1))</f>
        <v>0</v>
      </c>
      <c r="U18" s="213">
        <f>IF('Первичные данные 3 кл.'!BU18=" "," ",IF('Первичные данные 3 кл.'!BU18&lt;4,0,1))</f>
        <v>0</v>
      </c>
      <c r="V18" s="214">
        <f t="shared" si="0"/>
        <v>0</v>
      </c>
      <c r="W18" s="214">
        <f t="shared" si="1"/>
        <v>0</v>
      </c>
      <c r="X18" s="214">
        <f t="shared" si="2"/>
        <v>0</v>
      </c>
      <c r="Y18" s="214">
        <f t="shared" si="3"/>
        <v>0</v>
      </c>
    </row>
    <row r="19" spans="1:25" ht="11.85" customHeight="1" x14ac:dyDescent="0.3">
      <c r="A19" s="176">
        <v>14</v>
      </c>
      <c r="B19" s="149">
        <f>'Первичные данные 3 кл.'!B19</f>
        <v>0</v>
      </c>
      <c r="C19" s="228">
        <f>IF('Первичные данные 3 кл.'!E19=" "," ",IF('Первичные данные 3 кл.'!E19&lt;4,0,1))</f>
        <v>0</v>
      </c>
      <c r="D19" s="228">
        <f>IF('Первичные данные 3 кл.'!H19=" "," ",IF('Первичные данные 3 кл.'!H19&lt;4,0,1))</f>
        <v>0</v>
      </c>
      <c r="E19" s="228">
        <f>IF('Первичные данные 3 кл.'!K19=" "," ",IF('Первичные данные 3 кл.'!K19&lt;4,0,1))</f>
        <v>0</v>
      </c>
      <c r="F19" s="228">
        <f>IF('Первичные данные 3 кл.'!N19=" "," ",IF('Первичные данные 3 кл.'!N19&lt;4,0,1))</f>
        <v>0</v>
      </c>
      <c r="G19" s="228">
        <f>IF('Первичные данные 3 кл.'!Q19=" "," ",IF('Первичные данные 3 кл.'!Q19&lt;4,0,1))</f>
        <v>0</v>
      </c>
      <c r="H19" s="228">
        <f>IF('Первичные данные 3 кл.'!U19=" "," ",IF('Первичные данные 3 кл.'!U19&lt;4,0,1))</f>
        <v>0</v>
      </c>
      <c r="I19" s="228">
        <f>IF('Первичные данные 3 кл.'!Y19=" "," ",IF('Первичные данные 3 кл.'!Y19&lt;4,0,1))</f>
        <v>0</v>
      </c>
      <c r="J19" s="228">
        <f>IF('Первичные данные 3 кл.'!AC19=" "," ",IF('Первичные данные 3 кл.'!AC19&lt;4,0,1))</f>
        <v>0</v>
      </c>
      <c r="K19" s="228">
        <f>IF('Первичные данные 3 кл.'!AG19=" "," ",IF('Первичные данные 3 кл.'!AG19&lt;4,0,1))</f>
        <v>0</v>
      </c>
      <c r="L19" s="228">
        <f>IF('Первичные данные 3 кл.'!AK19=" "," ",IF('Первичные данные 3 кл.'!AK19&lt;4,0,1))</f>
        <v>0</v>
      </c>
      <c r="M19" s="228">
        <f>IF('Первичные данные 3 кл.'!AO19=" "," ",IF('Первичные данные 3 кл.'!AO19&lt;4,0,1))</f>
        <v>0</v>
      </c>
      <c r="N19" s="228">
        <f>IF('Первичные данные 3 кл.'!AS19=" "," ",IF('Первичные данные 3 кл.'!AS19&lt;4,0,1))</f>
        <v>0</v>
      </c>
      <c r="O19" s="228">
        <f>IF('Первичные данные 3 кл.'!AW19=" "," ",IF('Первичные данные 3 кл.'!AW19&lt;4,0,1))</f>
        <v>0</v>
      </c>
      <c r="P19" s="228">
        <f>IF('Первичные данные 3 кл.'!BA19=" "," ",IF('Первичные данные 3 кл.'!BA19&lt;4,0,1))</f>
        <v>0</v>
      </c>
      <c r="Q19" s="228">
        <f>IF('Первичные данные 3 кл.'!BE19=" "," ",IF('Первичные данные 3 кл.'!BE19&lt;4,0,1))</f>
        <v>0</v>
      </c>
      <c r="R19" s="228">
        <f>IF('Первичные данные 3 кл.'!BI19=" "," ",IF('Первичные данные 3 кл.'!BI19&lt;4,0,1))</f>
        <v>0</v>
      </c>
      <c r="S19" s="228">
        <f>IF('Первичные данные 3 кл.'!BM19=" "," ",IF('Первичные данные 3 кл.'!BM19&lt;4,0,1))</f>
        <v>0</v>
      </c>
      <c r="T19" s="228">
        <f>IF('Первичные данные 3 кл.'!BQ19=" "," ",IF('Первичные данные 3 кл.'!BQ19&lt;4,0,1))</f>
        <v>0</v>
      </c>
      <c r="U19" s="213">
        <f>IF('Первичные данные 3 кл.'!BU19=" "," ",IF('Первичные данные 3 кл.'!BU19&lt;4,0,1))</f>
        <v>0</v>
      </c>
      <c r="V19" s="214">
        <f t="shared" si="0"/>
        <v>0</v>
      </c>
      <c r="W19" s="214">
        <f t="shared" si="1"/>
        <v>0</v>
      </c>
      <c r="X19" s="214">
        <f t="shared" si="2"/>
        <v>0</v>
      </c>
      <c r="Y19" s="214">
        <f t="shared" si="3"/>
        <v>0</v>
      </c>
    </row>
    <row r="20" spans="1:25" ht="11.85" customHeight="1" x14ac:dyDescent="0.3">
      <c r="A20" s="176">
        <v>15</v>
      </c>
      <c r="B20" s="149">
        <f>'Первичные данные 3 кл.'!B20</f>
        <v>0</v>
      </c>
      <c r="C20" s="228">
        <f>IF('Первичные данные 3 кл.'!E20=" "," ",IF('Первичные данные 3 кл.'!E20&lt;4,0,1))</f>
        <v>0</v>
      </c>
      <c r="D20" s="228">
        <f>IF('Первичные данные 3 кл.'!H20=" "," ",IF('Первичные данные 3 кл.'!H20&lt;4,0,1))</f>
        <v>0</v>
      </c>
      <c r="E20" s="228">
        <f>IF('Первичные данные 3 кл.'!K20=" "," ",IF('Первичные данные 3 кл.'!K20&lt;4,0,1))</f>
        <v>0</v>
      </c>
      <c r="F20" s="228">
        <f>IF('Первичные данные 3 кл.'!N20=" "," ",IF('Первичные данные 3 кл.'!N20&lt;4,0,1))</f>
        <v>0</v>
      </c>
      <c r="G20" s="228">
        <f>IF('Первичные данные 3 кл.'!Q20=" "," ",IF('Первичные данные 3 кл.'!Q20&lt;4,0,1))</f>
        <v>0</v>
      </c>
      <c r="H20" s="228">
        <f>IF('Первичные данные 3 кл.'!U20=" "," ",IF('Первичные данные 3 кл.'!U20&lt;4,0,1))</f>
        <v>0</v>
      </c>
      <c r="I20" s="228">
        <f>IF('Первичные данные 3 кл.'!Y20=" "," ",IF('Первичные данные 3 кл.'!Y20&lt;4,0,1))</f>
        <v>0</v>
      </c>
      <c r="J20" s="228">
        <f>IF('Первичные данные 3 кл.'!AC20=" "," ",IF('Первичные данные 3 кл.'!AC20&lt;4,0,1))</f>
        <v>0</v>
      </c>
      <c r="K20" s="228">
        <f>IF('Первичные данные 3 кл.'!AG20=" "," ",IF('Первичные данные 3 кл.'!AG20&lt;4,0,1))</f>
        <v>0</v>
      </c>
      <c r="L20" s="228">
        <f>IF('Первичные данные 3 кл.'!AK20=" "," ",IF('Первичные данные 3 кл.'!AK20&lt;4,0,1))</f>
        <v>0</v>
      </c>
      <c r="M20" s="228">
        <f>IF('Первичные данные 3 кл.'!AO20=" "," ",IF('Первичные данные 3 кл.'!AO20&lt;4,0,1))</f>
        <v>0</v>
      </c>
      <c r="N20" s="228">
        <f>IF('Первичные данные 3 кл.'!AS20=" "," ",IF('Первичные данные 3 кл.'!AS20&lt;4,0,1))</f>
        <v>0</v>
      </c>
      <c r="O20" s="228">
        <f>IF('Первичные данные 3 кл.'!AW20=" "," ",IF('Первичные данные 3 кл.'!AW20&lt;4,0,1))</f>
        <v>0</v>
      </c>
      <c r="P20" s="228">
        <f>IF('Первичные данные 3 кл.'!BA20=" "," ",IF('Первичные данные 3 кл.'!BA20&lt;4,0,1))</f>
        <v>0</v>
      </c>
      <c r="Q20" s="228">
        <f>IF('Первичные данные 3 кл.'!BE20=" "," ",IF('Первичные данные 3 кл.'!BE20&lt;4,0,1))</f>
        <v>0</v>
      </c>
      <c r="R20" s="228">
        <f>IF('Первичные данные 3 кл.'!BI20=" "," ",IF('Первичные данные 3 кл.'!BI20&lt;4,0,1))</f>
        <v>0</v>
      </c>
      <c r="S20" s="228">
        <f>IF('Первичные данные 3 кл.'!BM20=" "," ",IF('Первичные данные 3 кл.'!BM20&lt;4,0,1))</f>
        <v>0</v>
      </c>
      <c r="T20" s="228">
        <f>IF('Первичные данные 3 кл.'!BQ20=" "," ",IF('Первичные данные 3 кл.'!BQ20&lt;4,0,1))</f>
        <v>0</v>
      </c>
      <c r="U20" s="213">
        <f>IF('Первичные данные 3 кл.'!BU20=" "," ",IF('Первичные данные 3 кл.'!BU20&lt;4,0,1))</f>
        <v>0</v>
      </c>
      <c r="V20" s="214">
        <f t="shared" si="0"/>
        <v>0</v>
      </c>
      <c r="W20" s="214">
        <f t="shared" si="1"/>
        <v>0</v>
      </c>
      <c r="X20" s="214">
        <f t="shared" si="2"/>
        <v>0</v>
      </c>
      <c r="Y20" s="214">
        <f t="shared" si="3"/>
        <v>0</v>
      </c>
    </row>
    <row r="21" spans="1:25" ht="11.85" customHeight="1" x14ac:dyDescent="0.3">
      <c r="A21" s="176">
        <v>16</v>
      </c>
      <c r="B21" s="149">
        <f>'Первичные данные 3 кл.'!B21</f>
        <v>0</v>
      </c>
      <c r="C21" s="228">
        <f>IF('Первичные данные 3 кл.'!E21=" "," ",IF('Первичные данные 3 кл.'!E21&lt;4,0,1))</f>
        <v>0</v>
      </c>
      <c r="D21" s="228">
        <f>IF('Первичные данные 3 кл.'!H21=" "," ",IF('Первичные данные 3 кл.'!H21&lt;4,0,1))</f>
        <v>0</v>
      </c>
      <c r="E21" s="228">
        <f>IF('Первичные данные 3 кл.'!K21=" "," ",IF('Первичные данные 3 кл.'!K21&lt;4,0,1))</f>
        <v>0</v>
      </c>
      <c r="F21" s="228">
        <f>IF('Первичные данные 3 кл.'!N21=" "," ",IF('Первичные данные 3 кл.'!N21&lt;4,0,1))</f>
        <v>0</v>
      </c>
      <c r="G21" s="228">
        <f>IF('Первичные данные 3 кл.'!Q21=" "," ",IF('Первичные данные 3 кл.'!Q21&lt;4,0,1))</f>
        <v>0</v>
      </c>
      <c r="H21" s="228">
        <f>IF('Первичные данные 3 кл.'!U21=" "," ",IF('Первичные данные 3 кл.'!U21&lt;4,0,1))</f>
        <v>0</v>
      </c>
      <c r="I21" s="228">
        <f>IF('Первичные данные 3 кл.'!Y21=" "," ",IF('Первичные данные 3 кл.'!Y21&lt;4,0,1))</f>
        <v>0</v>
      </c>
      <c r="J21" s="228">
        <f>IF('Первичные данные 3 кл.'!AC21=" "," ",IF('Первичные данные 3 кл.'!AC21&lt;4,0,1))</f>
        <v>0</v>
      </c>
      <c r="K21" s="228">
        <f>IF('Первичные данные 3 кл.'!AG21=" "," ",IF('Первичные данные 3 кл.'!AG21&lt;4,0,1))</f>
        <v>0</v>
      </c>
      <c r="L21" s="228">
        <f>IF('Первичные данные 3 кл.'!AK21=" "," ",IF('Первичные данные 3 кл.'!AK21&lt;4,0,1))</f>
        <v>0</v>
      </c>
      <c r="M21" s="228">
        <f>IF('Первичные данные 3 кл.'!AO21=" "," ",IF('Первичные данные 3 кл.'!AO21&lt;4,0,1))</f>
        <v>0</v>
      </c>
      <c r="N21" s="228">
        <f>IF('Первичные данные 3 кл.'!AS21=" "," ",IF('Первичные данные 3 кл.'!AS21&lt;4,0,1))</f>
        <v>0</v>
      </c>
      <c r="O21" s="228">
        <f>IF('Первичные данные 3 кл.'!AW21=" "," ",IF('Первичные данные 3 кл.'!AW21&lt;4,0,1))</f>
        <v>0</v>
      </c>
      <c r="P21" s="228">
        <f>IF('Первичные данные 3 кл.'!BA21=" "," ",IF('Первичные данные 3 кл.'!BA21&lt;4,0,1))</f>
        <v>0</v>
      </c>
      <c r="Q21" s="228">
        <f>IF('Первичные данные 3 кл.'!BE21=" "," ",IF('Первичные данные 3 кл.'!BE21&lt;4,0,1))</f>
        <v>0</v>
      </c>
      <c r="R21" s="228">
        <f>IF('Первичные данные 3 кл.'!BI21=" "," ",IF('Первичные данные 3 кл.'!BI21&lt;4,0,1))</f>
        <v>0</v>
      </c>
      <c r="S21" s="228">
        <f>IF('Первичные данные 3 кл.'!BM21=" "," ",IF('Первичные данные 3 кл.'!BM21&lt;4,0,1))</f>
        <v>0</v>
      </c>
      <c r="T21" s="228">
        <f>IF('Первичные данные 3 кл.'!BQ21=" "," ",IF('Первичные данные 3 кл.'!BQ21&lt;4,0,1))</f>
        <v>0</v>
      </c>
      <c r="U21" s="213">
        <f>IF('Первичные данные 3 кл.'!BU21=" "," ",IF('Первичные данные 3 кл.'!BU21&lt;4,0,1))</f>
        <v>0</v>
      </c>
      <c r="V21" s="214">
        <f t="shared" si="0"/>
        <v>0</v>
      </c>
      <c r="W21" s="214">
        <f t="shared" si="1"/>
        <v>0</v>
      </c>
      <c r="X21" s="214">
        <f t="shared" si="2"/>
        <v>0</v>
      </c>
      <c r="Y21" s="214">
        <f t="shared" si="3"/>
        <v>0</v>
      </c>
    </row>
    <row r="22" spans="1:25" ht="11.85" customHeight="1" x14ac:dyDescent="0.3">
      <c r="A22" s="176">
        <v>17</v>
      </c>
      <c r="B22" s="149">
        <f>'Первичные данные 3 кл.'!B22</f>
        <v>0</v>
      </c>
      <c r="C22" s="228">
        <f>IF('Первичные данные 3 кл.'!E22=" "," ",IF('Первичные данные 3 кл.'!E22&lt;4,0,1))</f>
        <v>0</v>
      </c>
      <c r="D22" s="228">
        <f>IF('Первичные данные 3 кл.'!H22=" "," ",IF('Первичные данные 3 кл.'!H22&lt;4,0,1))</f>
        <v>0</v>
      </c>
      <c r="E22" s="228">
        <f>IF('Первичные данные 3 кл.'!K22=" "," ",IF('Первичные данные 3 кл.'!K22&lt;4,0,1))</f>
        <v>0</v>
      </c>
      <c r="F22" s="228">
        <f>IF('Первичные данные 3 кл.'!N22=" "," ",IF('Первичные данные 3 кл.'!N22&lt;4,0,1))</f>
        <v>0</v>
      </c>
      <c r="G22" s="228">
        <f>IF('Первичные данные 3 кл.'!Q22=" "," ",IF('Первичные данные 3 кл.'!Q22&lt;4,0,1))</f>
        <v>0</v>
      </c>
      <c r="H22" s="228">
        <f>IF('Первичные данные 3 кл.'!U22=" "," ",IF('Первичные данные 3 кл.'!U22&lt;4,0,1))</f>
        <v>0</v>
      </c>
      <c r="I22" s="228">
        <f>IF('Первичные данные 3 кл.'!Y22=" "," ",IF('Первичные данные 3 кл.'!Y22&lt;4,0,1))</f>
        <v>0</v>
      </c>
      <c r="J22" s="228">
        <f>IF('Первичные данные 3 кл.'!AC22=" "," ",IF('Первичные данные 3 кл.'!AC22&lt;4,0,1))</f>
        <v>0</v>
      </c>
      <c r="K22" s="228">
        <f>IF('Первичные данные 3 кл.'!AG22=" "," ",IF('Первичные данные 3 кл.'!AG22&lt;4,0,1))</f>
        <v>0</v>
      </c>
      <c r="L22" s="228">
        <f>IF('Первичные данные 3 кл.'!AK22=" "," ",IF('Первичные данные 3 кл.'!AK22&lt;4,0,1))</f>
        <v>0</v>
      </c>
      <c r="M22" s="228">
        <f>IF('Первичные данные 3 кл.'!AO22=" "," ",IF('Первичные данные 3 кл.'!AO22&lt;4,0,1))</f>
        <v>0</v>
      </c>
      <c r="N22" s="228">
        <f>IF('Первичные данные 3 кл.'!AS22=" "," ",IF('Первичные данные 3 кл.'!AS22&lt;4,0,1))</f>
        <v>0</v>
      </c>
      <c r="O22" s="228">
        <f>IF('Первичные данные 3 кл.'!AW22=" "," ",IF('Первичные данные 3 кл.'!AW22&lt;4,0,1))</f>
        <v>0</v>
      </c>
      <c r="P22" s="228">
        <f>IF('Первичные данные 3 кл.'!BA22=" "," ",IF('Первичные данные 3 кл.'!BA22&lt;4,0,1))</f>
        <v>0</v>
      </c>
      <c r="Q22" s="228">
        <f>IF('Первичные данные 3 кл.'!BE22=" "," ",IF('Первичные данные 3 кл.'!BE22&lt;4,0,1))</f>
        <v>0</v>
      </c>
      <c r="R22" s="228">
        <f>IF('Первичные данные 3 кл.'!BI22=" "," ",IF('Первичные данные 3 кл.'!BI22&lt;4,0,1))</f>
        <v>0</v>
      </c>
      <c r="S22" s="228">
        <f>IF('Первичные данные 3 кл.'!BM22=" "," ",IF('Первичные данные 3 кл.'!BM22&lt;4,0,1))</f>
        <v>0</v>
      </c>
      <c r="T22" s="228">
        <f>IF('Первичные данные 3 кл.'!BQ22=" "," ",IF('Первичные данные 3 кл.'!BQ22&lt;4,0,1))</f>
        <v>0</v>
      </c>
      <c r="U22" s="213">
        <f>IF('Первичные данные 3 кл.'!BU22=" "," ",IF('Первичные данные 3 кл.'!BU22&lt;4,0,1))</f>
        <v>0</v>
      </c>
      <c r="V22" s="214">
        <f t="shared" si="0"/>
        <v>0</v>
      </c>
      <c r="W22" s="214">
        <f t="shared" si="1"/>
        <v>0</v>
      </c>
      <c r="X22" s="214">
        <f t="shared" si="2"/>
        <v>0</v>
      </c>
      <c r="Y22" s="214">
        <f t="shared" si="3"/>
        <v>0</v>
      </c>
    </row>
    <row r="23" spans="1:25" ht="11.85" customHeight="1" x14ac:dyDescent="0.3">
      <c r="A23" s="176">
        <v>18</v>
      </c>
      <c r="B23" s="149">
        <f>'Первичные данные 3 кл.'!B23</f>
        <v>0</v>
      </c>
      <c r="C23" s="228">
        <f>IF('Первичные данные 3 кл.'!E23=" "," ",IF('Первичные данные 3 кл.'!E23&lt;4,0,1))</f>
        <v>0</v>
      </c>
      <c r="D23" s="228">
        <f>IF('Первичные данные 3 кл.'!H23=" "," ",IF('Первичные данные 3 кл.'!H23&lt;4,0,1))</f>
        <v>0</v>
      </c>
      <c r="E23" s="228">
        <f>IF('Первичные данные 3 кл.'!K23=" "," ",IF('Первичные данные 3 кл.'!K23&lt;4,0,1))</f>
        <v>0</v>
      </c>
      <c r="F23" s="228">
        <f>IF('Первичные данные 3 кл.'!N23=" "," ",IF('Первичные данные 3 кл.'!N23&lt;4,0,1))</f>
        <v>0</v>
      </c>
      <c r="G23" s="228">
        <f>IF('Первичные данные 3 кл.'!Q23=" "," ",IF('Первичные данные 3 кл.'!Q23&lt;4,0,1))</f>
        <v>0</v>
      </c>
      <c r="H23" s="228">
        <f>IF('Первичные данные 3 кл.'!U23=" "," ",IF('Первичные данные 3 кл.'!U23&lt;4,0,1))</f>
        <v>0</v>
      </c>
      <c r="I23" s="228">
        <f>IF('Первичные данные 3 кл.'!Y23=" "," ",IF('Первичные данные 3 кл.'!Y23&lt;4,0,1))</f>
        <v>0</v>
      </c>
      <c r="J23" s="228">
        <f>IF('Первичные данные 3 кл.'!AC23=" "," ",IF('Первичные данные 3 кл.'!AC23&lt;4,0,1))</f>
        <v>0</v>
      </c>
      <c r="K23" s="228">
        <f>IF('Первичные данные 3 кл.'!AG23=" "," ",IF('Первичные данные 3 кл.'!AG23&lt;4,0,1))</f>
        <v>0</v>
      </c>
      <c r="L23" s="228">
        <f>IF('Первичные данные 3 кл.'!AK23=" "," ",IF('Первичные данные 3 кл.'!AK23&lt;4,0,1))</f>
        <v>0</v>
      </c>
      <c r="M23" s="228">
        <f>IF('Первичные данные 3 кл.'!AO23=" "," ",IF('Первичные данные 3 кл.'!AO23&lt;4,0,1))</f>
        <v>0</v>
      </c>
      <c r="N23" s="228">
        <f>IF('Первичные данные 3 кл.'!AS23=" "," ",IF('Первичные данные 3 кл.'!AS23&lt;4,0,1))</f>
        <v>0</v>
      </c>
      <c r="O23" s="228">
        <f>IF('Первичные данные 3 кл.'!AW23=" "," ",IF('Первичные данные 3 кл.'!AW23&lt;4,0,1))</f>
        <v>0</v>
      </c>
      <c r="P23" s="228">
        <f>IF('Первичные данные 3 кл.'!BA23=" "," ",IF('Первичные данные 3 кл.'!BA23&lt;4,0,1))</f>
        <v>0</v>
      </c>
      <c r="Q23" s="228">
        <f>IF('Первичные данные 3 кл.'!BE23=" "," ",IF('Первичные данные 3 кл.'!BE23&lt;4,0,1))</f>
        <v>0</v>
      </c>
      <c r="R23" s="228">
        <f>IF('Первичные данные 3 кл.'!BI23=" "," ",IF('Первичные данные 3 кл.'!BI23&lt;4,0,1))</f>
        <v>0</v>
      </c>
      <c r="S23" s="228">
        <f>IF('Первичные данные 3 кл.'!BM23=" "," ",IF('Первичные данные 3 кл.'!BM23&lt;4,0,1))</f>
        <v>0</v>
      </c>
      <c r="T23" s="228">
        <f>IF('Первичные данные 3 кл.'!BQ23=" "," ",IF('Первичные данные 3 кл.'!BQ23&lt;4,0,1))</f>
        <v>0</v>
      </c>
      <c r="U23" s="213">
        <f>IF('Первичные данные 3 кл.'!BU23=" "," ",IF('Первичные данные 3 кл.'!BU23&lt;4,0,1))</f>
        <v>0</v>
      </c>
      <c r="V23" s="214">
        <f t="shared" si="0"/>
        <v>0</v>
      </c>
      <c r="W23" s="214">
        <f t="shared" si="1"/>
        <v>0</v>
      </c>
      <c r="X23" s="214">
        <f t="shared" si="2"/>
        <v>0</v>
      </c>
      <c r="Y23" s="214">
        <f t="shared" si="3"/>
        <v>0</v>
      </c>
    </row>
    <row r="24" spans="1:25" ht="11.85" customHeight="1" x14ac:dyDescent="0.3">
      <c r="A24" s="176">
        <v>19</v>
      </c>
      <c r="B24" s="149">
        <f>'Первичные данные 3 кл.'!B24</f>
        <v>0</v>
      </c>
      <c r="C24" s="228">
        <f>IF('Первичные данные 3 кл.'!E24=" "," ",IF('Первичные данные 3 кл.'!E24&lt;4,0,1))</f>
        <v>0</v>
      </c>
      <c r="D24" s="228">
        <f>IF('Первичные данные 3 кл.'!H24=" "," ",IF('Первичные данные 3 кл.'!H24&lt;4,0,1))</f>
        <v>0</v>
      </c>
      <c r="E24" s="228">
        <f>IF('Первичные данные 3 кл.'!K24=" "," ",IF('Первичные данные 3 кл.'!K24&lt;4,0,1))</f>
        <v>0</v>
      </c>
      <c r="F24" s="228">
        <f>IF('Первичные данные 3 кл.'!N24=" "," ",IF('Первичные данные 3 кл.'!N24&lt;4,0,1))</f>
        <v>0</v>
      </c>
      <c r="G24" s="228">
        <f>IF('Первичные данные 3 кл.'!Q24=" "," ",IF('Первичные данные 3 кл.'!Q24&lt;4,0,1))</f>
        <v>0</v>
      </c>
      <c r="H24" s="228">
        <f>IF('Первичные данные 3 кл.'!U24=" "," ",IF('Первичные данные 3 кл.'!U24&lt;4,0,1))</f>
        <v>0</v>
      </c>
      <c r="I24" s="228">
        <f>IF('Первичные данные 3 кл.'!Y24=" "," ",IF('Первичные данные 3 кл.'!Y24&lt;4,0,1))</f>
        <v>0</v>
      </c>
      <c r="J24" s="228">
        <f>IF('Первичные данные 3 кл.'!AC24=" "," ",IF('Первичные данные 3 кл.'!AC24&lt;4,0,1))</f>
        <v>0</v>
      </c>
      <c r="K24" s="228">
        <f>IF('Первичные данные 3 кл.'!AG24=" "," ",IF('Первичные данные 3 кл.'!AG24&lt;4,0,1))</f>
        <v>0</v>
      </c>
      <c r="L24" s="228">
        <f>IF('Первичные данные 3 кл.'!AK24=" "," ",IF('Первичные данные 3 кл.'!AK24&lt;4,0,1))</f>
        <v>0</v>
      </c>
      <c r="M24" s="228">
        <f>IF('Первичные данные 3 кл.'!AO24=" "," ",IF('Первичные данные 3 кл.'!AO24&lt;4,0,1))</f>
        <v>0</v>
      </c>
      <c r="N24" s="228">
        <f>IF('Первичные данные 3 кл.'!AS24=" "," ",IF('Первичные данные 3 кл.'!AS24&lt;4,0,1))</f>
        <v>0</v>
      </c>
      <c r="O24" s="228">
        <f>IF('Первичные данные 3 кл.'!AW24=" "," ",IF('Первичные данные 3 кл.'!AW24&lt;4,0,1))</f>
        <v>0</v>
      </c>
      <c r="P24" s="228">
        <f>IF('Первичные данные 3 кл.'!BA24=" "," ",IF('Первичные данные 3 кл.'!BA24&lt;4,0,1))</f>
        <v>0</v>
      </c>
      <c r="Q24" s="228">
        <f>IF('Первичные данные 3 кл.'!BE24=" "," ",IF('Первичные данные 3 кл.'!BE24&lt;4,0,1))</f>
        <v>0</v>
      </c>
      <c r="R24" s="228">
        <f>IF('Первичные данные 3 кл.'!BI24=" "," ",IF('Первичные данные 3 кл.'!BI24&lt;4,0,1))</f>
        <v>0</v>
      </c>
      <c r="S24" s="228">
        <f>IF('Первичные данные 3 кл.'!BM24=" "," ",IF('Первичные данные 3 кл.'!BM24&lt;4,0,1))</f>
        <v>0</v>
      </c>
      <c r="T24" s="228">
        <f>IF('Первичные данные 3 кл.'!BQ24=" "," ",IF('Первичные данные 3 кл.'!BQ24&lt;4,0,1))</f>
        <v>0</v>
      </c>
      <c r="U24" s="213">
        <f>IF('Первичные данные 3 кл.'!BU24=" "," ",IF('Первичные данные 3 кл.'!BU24&lt;4,0,1))</f>
        <v>0</v>
      </c>
      <c r="V24" s="214">
        <f t="shared" si="0"/>
        <v>0</v>
      </c>
      <c r="W24" s="214">
        <f t="shared" si="1"/>
        <v>0</v>
      </c>
      <c r="X24" s="214">
        <f t="shared" si="2"/>
        <v>0</v>
      </c>
      <c r="Y24" s="214">
        <f t="shared" si="3"/>
        <v>0</v>
      </c>
    </row>
    <row r="25" spans="1:25" ht="11.85" customHeight="1" x14ac:dyDescent="0.3">
      <c r="A25" s="176">
        <v>20</v>
      </c>
      <c r="B25" s="149">
        <f>'Первичные данные 3 кл.'!B25</f>
        <v>0</v>
      </c>
      <c r="C25" s="228">
        <f>IF('Первичные данные 3 кл.'!E25=" "," ",IF('Первичные данные 3 кл.'!E25&lt;4,0,1))</f>
        <v>0</v>
      </c>
      <c r="D25" s="228">
        <f>IF('Первичные данные 3 кл.'!H25=" "," ",IF('Первичные данные 3 кл.'!H25&lt;4,0,1))</f>
        <v>0</v>
      </c>
      <c r="E25" s="228">
        <f>IF('Первичные данные 3 кл.'!K25=" "," ",IF('Первичные данные 3 кл.'!K25&lt;4,0,1))</f>
        <v>0</v>
      </c>
      <c r="F25" s="228">
        <f>IF('Первичные данные 3 кл.'!N25=" "," ",IF('Первичные данные 3 кл.'!N25&lt;4,0,1))</f>
        <v>0</v>
      </c>
      <c r="G25" s="228">
        <f>IF('Первичные данные 3 кл.'!Q25=" "," ",IF('Первичные данные 3 кл.'!Q25&lt;4,0,1))</f>
        <v>0</v>
      </c>
      <c r="H25" s="228">
        <f>IF('Первичные данные 3 кл.'!U25=" "," ",IF('Первичные данные 3 кл.'!U25&lt;4,0,1))</f>
        <v>0</v>
      </c>
      <c r="I25" s="228">
        <f>IF('Первичные данные 3 кл.'!Y25=" "," ",IF('Первичные данные 3 кл.'!Y25&lt;4,0,1))</f>
        <v>0</v>
      </c>
      <c r="J25" s="228">
        <f>IF('Первичные данные 3 кл.'!AC25=" "," ",IF('Первичные данные 3 кл.'!AC25&lt;4,0,1))</f>
        <v>0</v>
      </c>
      <c r="K25" s="228">
        <f>IF('Первичные данные 3 кл.'!AG25=" "," ",IF('Первичные данные 3 кл.'!AG25&lt;4,0,1))</f>
        <v>0</v>
      </c>
      <c r="L25" s="228">
        <f>IF('Первичные данные 3 кл.'!AK25=" "," ",IF('Первичные данные 3 кл.'!AK25&lt;4,0,1))</f>
        <v>0</v>
      </c>
      <c r="M25" s="228">
        <f>IF('Первичные данные 3 кл.'!AO25=" "," ",IF('Первичные данные 3 кл.'!AO25&lt;4,0,1))</f>
        <v>0</v>
      </c>
      <c r="N25" s="228">
        <f>IF('Первичные данные 3 кл.'!AS25=" "," ",IF('Первичные данные 3 кл.'!AS25&lt;4,0,1))</f>
        <v>0</v>
      </c>
      <c r="O25" s="228">
        <f>IF('Первичные данные 3 кл.'!AW25=" "," ",IF('Первичные данные 3 кл.'!AW25&lt;4,0,1))</f>
        <v>0</v>
      </c>
      <c r="P25" s="228">
        <f>IF('Первичные данные 3 кл.'!BA25=" "," ",IF('Первичные данные 3 кл.'!BA25&lt;4,0,1))</f>
        <v>0</v>
      </c>
      <c r="Q25" s="228">
        <f>IF('Первичные данные 3 кл.'!BE25=" "," ",IF('Первичные данные 3 кл.'!BE25&lt;4,0,1))</f>
        <v>0</v>
      </c>
      <c r="R25" s="228">
        <f>IF('Первичные данные 3 кл.'!BI25=" "," ",IF('Первичные данные 3 кл.'!BI25&lt;4,0,1))</f>
        <v>0</v>
      </c>
      <c r="S25" s="228">
        <f>IF('Первичные данные 3 кл.'!BM25=" "," ",IF('Первичные данные 3 кл.'!BM25&lt;4,0,1))</f>
        <v>0</v>
      </c>
      <c r="T25" s="228">
        <f>IF('Первичные данные 3 кл.'!BQ25=" "," ",IF('Первичные данные 3 кл.'!BQ25&lt;4,0,1))</f>
        <v>0</v>
      </c>
      <c r="U25" s="213">
        <f>IF('Первичные данные 3 кл.'!BU25=" "," ",IF('Первичные данные 3 кл.'!BU25&lt;4,0,1))</f>
        <v>0</v>
      </c>
      <c r="V25" s="214">
        <f t="shared" si="0"/>
        <v>0</v>
      </c>
      <c r="W25" s="214">
        <f t="shared" si="1"/>
        <v>0</v>
      </c>
      <c r="X25" s="214">
        <f t="shared" si="2"/>
        <v>0</v>
      </c>
      <c r="Y25" s="214">
        <f t="shared" si="3"/>
        <v>0</v>
      </c>
    </row>
    <row r="26" spans="1:25" ht="11.85" customHeight="1" x14ac:dyDescent="0.3">
      <c r="A26" s="176">
        <v>21</v>
      </c>
      <c r="B26" s="149">
        <f>'Первичные данные 3 кл.'!B26</f>
        <v>0</v>
      </c>
      <c r="C26" s="228">
        <f>IF('Первичные данные 3 кл.'!E26=" "," ",IF('Первичные данные 3 кл.'!E26&lt;4,0,1))</f>
        <v>0</v>
      </c>
      <c r="D26" s="228">
        <f>IF('Первичные данные 3 кл.'!H26=" "," ",IF('Первичные данные 3 кл.'!H26&lt;4,0,1))</f>
        <v>0</v>
      </c>
      <c r="E26" s="228">
        <f>IF('Первичные данные 3 кл.'!K26=" "," ",IF('Первичные данные 3 кл.'!K26&lt;4,0,1))</f>
        <v>0</v>
      </c>
      <c r="F26" s="228">
        <f>IF('Первичные данные 3 кл.'!N26=" "," ",IF('Первичные данные 3 кл.'!N26&lt;4,0,1))</f>
        <v>0</v>
      </c>
      <c r="G26" s="228">
        <f>IF('Первичные данные 3 кл.'!Q26=" "," ",IF('Первичные данные 3 кл.'!Q26&lt;4,0,1))</f>
        <v>0</v>
      </c>
      <c r="H26" s="228">
        <f>IF('Первичные данные 3 кл.'!U26=" "," ",IF('Первичные данные 3 кл.'!U26&lt;4,0,1))</f>
        <v>0</v>
      </c>
      <c r="I26" s="228">
        <f>IF('Первичные данные 3 кл.'!Y26=" "," ",IF('Первичные данные 3 кл.'!Y26&lt;4,0,1))</f>
        <v>0</v>
      </c>
      <c r="J26" s="228">
        <f>IF('Первичные данные 3 кл.'!AC26=" "," ",IF('Первичные данные 3 кл.'!AC26&lt;4,0,1))</f>
        <v>0</v>
      </c>
      <c r="K26" s="228">
        <f>IF('Первичные данные 3 кл.'!AG26=" "," ",IF('Первичные данные 3 кл.'!AG26&lt;4,0,1))</f>
        <v>0</v>
      </c>
      <c r="L26" s="228">
        <f>IF('Первичные данные 3 кл.'!AK26=" "," ",IF('Первичные данные 3 кл.'!AK26&lt;4,0,1))</f>
        <v>0</v>
      </c>
      <c r="M26" s="228">
        <f>IF('Первичные данные 3 кл.'!AO26=" "," ",IF('Первичные данные 3 кл.'!AO26&lt;4,0,1))</f>
        <v>0</v>
      </c>
      <c r="N26" s="228">
        <f>IF('Первичные данные 3 кл.'!AS26=" "," ",IF('Первичные данные 3 кл.'!AS26&lt;4,0,1))</f>
        <v>0</v>
      </c>
      <c r="O26" s="228">
        <f>IF('Первичные данные 3 кл.'!AW26=" "," ",IF('Первичные данные 3 кл.'!AW26&lt;4,0,1))</f>
        <v>0</v>
      </c>
      <c r="P26" s="228">
        <f>IF('Первичные данные 3 кл.'!BA26=" "," ",IF('Первичные данные 3 кл.'!BA26&lt;4,0,1))</f>
        <v>0</v>
      </c>
      <c r="Q26" s="228">
        <f>IF('Первичные данные 3 кл.'!BE26=" "," ",IF('Первичные данные 3 кл.'!BE26&lt;4,0,1))</f>
        <v>0</v>
      </c>
      <c r="R26" s="228">
        <f>IF('Первичные данные 3 кл.'!BI26=" "," ",IF('Первичные данные 3 кл.'!BI26&lt;4,0,1))</f>
        <v>0</v>
      </c>
      <c r="S26" s="228">
        <f>IF('Первичные данные 3 кл.'!BM26=" "," ",IF('Первичные данные 3 кл.'!BM26&lt;4,0,1))</f>
        <v>0</v>
      </c>
      <c r="T26" s="228">
        <f>IF('Первичные данные 3 кл.'!BQ26=" "," ",IF('Первичные данные 3 кл.'!BQ26&lt;4,0,1))</f>
        <v>0</v>
      </c>
      <c r="U26" s="213">
        <f>IF('Первичные данные 3 кл.'!BU26=" "," ",IF('Первичные данные 3 кл.'!BU26&lt;4,0,1))</f>
        <v>0</v>
      </c>
      <c r="V26" s="214">
        <f t="shared" si="0"/>
        <v>0</v>
      </c>
      <c r="W26" s="214">
        <f t="shared" si="1"/>
        <v>0</v>
      </c>
      <c r="X26" s="214">
        <f t="shared" si="2"/>
        <v>0</v>
      </c>
      <c r="Y26" s="214">
        <f t="shared" si="3"/>
        <v>0</v>
      </c>
    </row>
    <row r="27" spans="1:25" ht="11.85" customHeight="1" x14ac:dyDescent="0.3">
      <c r="A27" s="176">
        <v>22</v>
      </c>
      <c r="B27" s="149">
        <f>'Первичные данные 3 кл.'!B27</f>
        <v>0</v>
      </c>
      <c r="C27" s="228">
        <f>IF('Первичные данные 3 кл.'!E27=" "," ",IF('Первичные данные 3 кл.'!E27&lt;4,0,1))</f>
        <v>0</v>
      </c>
      <c r="D27" s="228">
        <f>IF('Первичные данные 3 кл.'!H27=" "," ",IF('Первичные данные 3 кл.'!H27&lt;4,0,1))</f>
        <v>0</v>
      </c>
      <c r="E27" s="228">
        <f>IF('Первичные данные 3 кл.'!K27=" "," ",IF('Первичные данные 3 кл.'!K27&lt;4,0,1))</f>
        <v>0</v>
      </c>
      <c r="F27" s="228">
        <f>IF('Первичные данные 3 кл.'!N27=" "," ",IF('Первичные данные 3 кл.'!N27&lt;4,0,1))</f>
        <v>0</v>
      </c>
      <c r="G27" s="228">
        <f>IF('Первичные данные 3 кл.'!Q27=" "," ",IF('Первичные данные 3 кл.'!Q27&lt;4,0,1))</f>
        <v>0</v>
      </c>
      <c r="H27" s="228">
        <f>IF('Первичные данные 3 кл.'!U27=" "," ",IF('Первичные данные 3 кл.'!U27&lt;4,0,1))</f>
        <v>0</v>
      </c>
      <c r="I27" s="228">
        <f>IF('Первичные данные 3 кл.'!Y27=" "," ",IF('Первичные данные 3 кл.'!Y27&lt;4,0,1))</f>
        <v>0</v>
      </c>
      <c r="J27" s="228">
        <f>IF('Первичные данные 3 кл.'!AC27=" "," ",IF('Первичные данные 3 кл.'!AC27&lt;4,0,1))</f>
        <v>0</v>
      </c>
      <c r="K27" s="228">
        <f>IF('Первичные данные 3 кл.'!AG27=" "," ",IF('Первичные данные 3 кл.'!AG27&lt;4,0,1))</f>
        <v>0</v>
      </c>
      <c r="L27" s="228">
        <f>IF('Первичные данные 3 кл.'!AK27=" "," ",IF('Первичные данные 3 кл.'!AK27&lt;4,0,1))</f>
        <v>0</v>
      </c>
      <c r="M27" s="228">
        <f>IF('Первичные данные 3 кл.'!AO27=" "," ",IF('Первичные данные 3 кл.'!AO27&lt;4,0,1))</f>
        <v>0</v>
      </c>
      <c r="N27" s="228">
        <f>IF('Первичные данные 3 кл.'!AS27=" "," ",IF('Первичные данные 3 кл.'!AS27&lt;4,0,1))</f>
        <v>0</v>
      </c>
      <c r="O27" s="228">
        <f>IF('Первичные данные 3 кл.'!AW27=" "," ",IF('Первичные данные 3 кл.'!AW27&lt;4,0,1))</f>
        <v>0</v>
      </c>
      <c r="P27" s="228">
        <f>IF('Первичные данные 3 кл.'!BA27=" "," ",IF('Первичные данные 3 кл.'!BA27&lt;4,0,1))</f>
        <v>0</v>
      </c>
      <c r="Q27" s="228">
        <f>IF('Первичные данные 3 кл.'!BE27=" "," ",IF('Первичные данные 3 кл.'!BE27&lt;4,0,1))</f>
        <v>0</v>
      </c>
      <c r="R27" s="228">
        <f>IF('Первичные данные 3 кл.'!BI27=" "," ",IF('Первичные данные 3 кл.'!BI27&lt;4,0,1))</f>
        <v>0</v>
      </c>
      <c r="S27" s="228">
        <f>IF('Первичные данные 3 кл.'!BM27=" "," ",IF('Первичные данные 3 кл.'!BM27&lt;4,0,1))</f>
        <v>0</v>
      </c>
      <c r="T27" s="228">
        <f>IF('Первичные данные 3 кл.'!BQ27=" "," ",IF('Первичные данные 3 кл.'!BQ27&lt;4,0,1))</f>
        <v>0</v>
      </c>
      <c r="U27" s="213">
        <f>IF('Первичные данные 3 кл.'!BU27=" "," ",IF('Первичные данные 3 кл.'!BU27&lt;4,0,1))</f>
        <v>0</v>
      </c>
      <c r="V27" s="214">
        <f t="shared" si="0"/>
        <v>0</v>
      </c>
      <c r="W27" s="214">
        <f t="shared" si="1"/>
        <v>0</v>
      </c>
      <c r="X27" s="214">
        <f t="shared" si="2"/>
        <v>0</v>
      </c>
      <c r="Y27" s="214">
        <f t="shared" si="3"/>
        <v>0</v>
      </c>
    </row>
    <row r="28" spans="1:25" ht="11.85" customHeight="1" x14ac:dyDescent="0.3">
      <c r="A28" s="176">
        <v>23</v>
      </c>
      <c r="B28" s="149">
        <f>'Первичные данные 3 кл.'!B28</f>
        <v>0</v>
      </c>
      <c r="C28" s="228">
        <f>IF('Первичные данные 3 кл.'!E28=" "," ",IF('Первичные данные 3 кл.'!E28&lt;4,0,1))</f>
        <v>0</v>
      </c>
      <c r="D28" s="228">
        <f>IF('Первичные данные 3 кл.'!H28=" "," ",IF('Первичные данные 3 кл.'!H28&lt;4,0,1))</f>
        <v>0</v>
      </c>
      <c r="E28" s="228">
        <f>IF('Первичные данные 3 кл.'!K28=" "," ",IF('Первичные данные 3 кл.'!K28&lt;4,0,1))</f>
        <v>0</v>
      </c>
      <c r="F28" s="228">
        <f>IF('Первичные данные 3 кл.'!N28=" "," ",IF('Первичные данные 3 кл.'!N28&lt;4,0,1))</f>
        <v>0</v>
      </c>
      <c r="G28" s="228">
        <f>IF('Первичные данные 3 кл.'!Q28=" "," ",IF('Первичные данные 3 кл.'!Q28&lt;4,0,1))</f>
        <v>0</v>
      </c>
      <c r="H28" s="228">
        <f>IF('Первичные данные 3 кл.'!U28=" "," ",IF('Первичные данные 3 кл.'!U28&lt;4,0,1))</f>
        <v>0</v>
      </c>
      <c r="I28" s="228">
        <f>IF('Первичные данные 3 кл.'!Y28=" "," ",IF('Первичные данные 3 кл.'!Y28&lt;4,0,1))</f>
        <v>0</v>
      </c>
      <c r="J28" s="228">
        <f>IF('Первичные данные 3 кл.'!AC28=" "," ",IF('Первичные данные 3 кл.'!AC28&lt;4,0,1))</f>
        <v>0</v>
      </c>
      <c r="K28" s="228">
        <f>IF('Первичные данные 3 кл.'!AG28=" "," ",IF('Первичные данные 3 кл.'!AG28&lt;4,0,1))</f>
        <v>0</v>
      </c>
      <c r="L28" s="228">
        <f>IF('Первичные данные 3 кл.'!AK28=" "," ",IF('Первичные данные 3 кл.'!AK28&lt;4,0,1))</f>
        <v>0</v>
      </c>
      <c r="M28" s="228">
        <f>IF('Первичные данные 3 кл.'!AO28=" "," ",IF('Первичные данные 3 кл.'!AO28&lt;4,0,1))</f>
        <v>0</v>
      </c>
      <c r="N28" s="228">
        <f>IF('Первичные данные 3 кл.'!AS28=" "," ",IF('Первичные данные 3 кл.'!AS28&lt;4,0,1))</f>
        <v>0</v>
      </c>
      <c r="O28" s="228">
        <f>IF('Первичные данные 3 кл.'!AW28=" "," ",IF('Первичные данные 3 кл.'!AW28&lt;4,0,1))</f>
        <v>0</v>
      </c>
      <c r="P28" s="228">
        <f>IF('Первичные данные 3 кл.'!BA28=" "," ",IF('Первичные данные 3 кл.'!BA28&lt;4,0,1))</f>
        <v>0</v>
      </c>
      <c r="Q28" s="228">
        <f>IF('Первичные данные 3 кл.'!BE28=" "," ",IF('Первичные данные 3 кл.'!BE28&lt;4,0,1))</f>
        <v>0</v>
      </c>
      <c r="R28" s="228">
        <f>IF('Первичные данные 3 кл.'!BI28=" "," ",IF('Первичные данные 3 кл.'!BI28&lt;4,0,1))</f>
        <v>0</v>
      </c>
      <c r="S28" s="228">
        <f>IF('Первичные данные 3 кл.'!BM28=" "," ",IF('Первичные данные 3 кл.'!BM28&lt;4,0,1))</f>
        <v>0</v>
      </c>
      <c r="T28" s="228">
        <f>IF('Первичные данные 3 кл.'!BQ28=" "," ",IF('Первичные данные 3 кл.'!BQ28&lt;4,0,1))</f>
        <v>0</v>
      </c>
      <c r="U28" s="213">
        <f>IF('Первичные данные 3 кл.'!BU28=" "," ",IF('Первичные данные 3 кл.'!BU28&lt;4,0,1))</f>
        <v>0</v>
      </c>
      <c r="V28" s="214">
        <f t="shared" si="0"/>
        <v>0</v>
      </c>
      <c r="W28" s="214">
        <f t="shared" si="1"/>
        <v>0</v>
      </c>
      <c r="X28" s="214">
        <f t="shared" si="2"/>
        <v>0</v>
      </c>
      <c r="Y28" s="214">
        <f t="shared" si="3"/>
        <v>0</v>
      </c>
    </row>
    <row r="29" spans="1:25" ht="11.85" customHeight="1" x14ac:dyDescent="0.3">
      <c r="A29" s="176">
        <v>24</v>
      </c>
      <c r="B29" s="149">
        <f>'Первичные данные 3 кл.'!B29</f>
        <v>0</v>
      </c>
      <c r="C29" s="228">
        <f>IF('Первичные данные 3 кл.'!E29=" "," ",IF('Первичные данные 3 кл.'!E29&lt;4,0,1))</f>
        <v>0</v>
      </c>
      <c r="D29" s="228">
        <f>IF('Первичные данные 3 кл.'!H29=" "," ",IF('Первичные данные 3 кл.'!H29&lt;4,0,1))</f>
        <v>0</v>
      </c>
      <c r="E29" s="228">
        <f>IF('Первичные данные 3 кл.'!K29=" "," ",IF('Первичные данные 3 кл.'!K29&lt;4,0,1))</f>
        <v>0</v>
      </c>
      <c r="F29" s="228">
        <f>IF('Первичные данные 3 кл.'!N29=" "," ",IF('Первичные данные 3 кл.'!N29&lt;4,0,1))</f>
        <v>0</v>
      </c>
      <c r="G29" s="228">
        <f>IF('Первичные данные 3 кл.'!Q29=" "," ",IF('Первичные данные 3 кл.'!Q29&lt;4,0,1))</f>
        <v>0</v>
      </c>
      <c r="H29" s="228">
        <f>IF('Первичные данные 3 кл.'!U29=" "," ",IF('Первичные данные 3 кл.'!U29&lt;4,0,1))</f>
        <v>0</v>
      </c>
      <c r="I29" s="228">
        <f>IF('Первичные данные 3 кл.'!Y29=" "," ",IF('Первичные данные 3 кл.'!Y29&lt;4,0,1))</f>
        <v>0</v>
      </c>
      <c r="J29" s="228">
        <f>IF('Первичные данные 3 кл.'!AC29=" "," ",IF('Первичные данные 3 кл.'!AC29&lt;4,0,1))</f>
        <v>0</v>
      </c>
      <c r="K29" s="228">
        <f>IF('Первичные данные 3 кл.'!AG29=" "," ",IF('Первичные данные 3 кл.'!AG29&lt;4,0,1))</f>
        <v>0</v>
      </c>
      <c r="L29" s="228">
        <f>IF('Первичные данные 3 кл.'!AK29=" "," ",IF('Первичные данные 3 кл.'!AK29&lt;4,0,1))</f>
        <v>0</v>
      </c>
      <c r="M29" s="228">
        <f>IF('Первичные данные 3 кл.'!AO29=" "," ",IF('Первичные данные 3 кл.'!AO29&lt;4,0,1))</f>
        <v>0</v>
      </c>
      <c r="N29" s="228">
        <f>IF('Первичные данные 3 кл.'!AS29=" "," ",IF('Первичные данные 3 кл.'!AS29&lt;4,0,1))</f>
        <v>0</v>
      </c>
      <c r="O29" s="228">
        <f>IF('Первичные данные 3 кл.'!AW29=" "," ",IF('Первичные данные 3 кл.'!AW29&lt;4,0,1))</f>
        <v>0</v>
      </c>
      <c r="P29" s="228">
        <f>IF('Первичные данные 3 кл.'!BA29=" "," ",IF('Первичные данные 3 кл.'!BA29&lt;4,0,1))</f>
        <v>0</v>
      </c>
      <c r="Q29" s="228">
        <f>IF('Первичные данные 3 кл.'!BE29=" "," ",IF('Первичные данные 3 кл.'!BE29&lt;4,0,1))</f>
        <v>0</v>
      </c>
      <c r="R29" s="228">
        <f>IF('Первичные данные 3 кл.'!BI29=" "," ",IF('Первичные данные 3 кл.'!BI29&lt;4,0,1))</f>
        <v>0</v>
      </c>
      <c r="S29" s="228">
        <f>IF('Первичные данные 3 кл.'!BM29=" "," ",IF('Первичные данные 3 кл.'!BM29&lt;4,0,1))</f>
        <v>0</v>
      </c>
      <c r="T29" s="228">
        <f>IF('Первичные данные 3 кл.'!BQ29=" "," ",IF('Первичные данные 3 кл.'!BQ29&lt;4,0,1))</f>
        <v>0</v>
      </c>
      <c r="U29" s="213">
        <f>IF('Первичные данные 3 кл.'!BU29=" "," ",IF('Первичные данные 3 кл.'!BU29&lt;4,0,1))</f>
        <v>0</v>
      </c>
      <c r="V29" s="214">
        <f t="shared" si="0"/>
        <v>0</v>
      </c>
      <c r="W29" s="214">
        <f t="shared" si="1"/>
        <v>0</v>
      </c>
      <c r="X29" s="214">
        <f t="shared" si="2"/>
        <v>0</v>
      </c>
      <c r="Y29" s="214">
        <f t="shared" si="3"/>
        <v>0</v>
      </c>
    </row>
    <row r="30" spans="1:25" ht="11.85" customHeight="1" x14ac:dyDescent="0.3">
      <c r="A30" s="176">
        <v>25</v>
      </c>
      <c r="B30" s="149">
        <f>'Первичные данные 3 кл.'!B30</f>
        <v>0</v>
      </c>
      <c r="C30" s="228">
        <f>IF('Первичные данные 3 кл.'!E30=" "," ",IF('Первичные данные 3 кл.'!E30&lt;4,0,1))</f>
        <v>0</v>
      </c>
      <c r="D30" s="228">
        <f>IF('Первичные данные 3 кл.'!H30=" "," ",IF('Первичные данные 3 кл.'!H30&lt;4,0,1))</f>
        <v>0</v>
      </c>
      <c r="E30" s="228">
        <f>IF('Первичные данные 3 кл.'!K30=" "," ",IF('Первичные данные 3 кл.'!K30&lt;4,0,1))</f>
        <v>0</v>
      </c>
      <c r="F30" s="228">
        <f>IF('Первичные данные 3 кл.'!N30=" "," ",IF('Первичные данные 3 кл.'!N30&lt;4,0,1))</f>
        <v>0</v>
      </c>
      <c r="G30" s="228">
        <f>IF('Первичные данные 3 кл.'!Q30=" "," ",IF('Первичные данные 3 кл.'!Q30&lt;4,0,1))</f>
        <v>0</v>
      </c>
      <c r="H30" s="228">
        <f>IF('Первичные данные 3 кл.'!U30=" "," ",IF('Первичные данные 3 кл.'!U30&lt;4,0,1))</f>
        <v>0</v>
      </c>
      <c r="I30" s="228">
        <f>IF('Первичные данные 3 кл.'!Y30=" "," ",IF('Первичные данные 3 кл.'!Y30&lt;4,0,1))</f>
        <v>0</v>
      </c>
      <c r="J30" s="228">
        <f>IF('Первичные данные 3 кл.'!AC30=" "," ",IF('Первичные данные 3 кл.'!AC30&lt;4,0,1))</f>
        <v>0</v>
      </c>
      <c r="K30" s="228">
        <f>IF('Первичные данные 3 кл.'!AG30=" "," ",IF('Первичные данные 3 кл.'!AG30&lt;4,0,1))</f>
        <v>0</v>
      </c>
      <c r="L30" s="228">
        <f>IF('Первичные данные 3 кл.'!AK30=" "," ",IF('Первичные данные 3 кл.'!AK30&lt;4,0,1))</f>
        <v>0</v>
      </c>
      <c r="M30" s="228">
        <f>IF('Первичные данные 3 кл.'!AO30=" "," ",IF('Первичные данные 3 кл.'!AO30&lt;4,0,1))</f>
        <v>0</v>
      </c>
      <c r="N30" s="228">
        <f>IF('Первичные данные 3 кл.'!AS30=" "," ",IF('Первичные данные 3 кл.'!AS30&lt;4,0,1))</f>
        <v>0</v>
      </c>
      <c r="O30" s="228">
        <f>IF('Первичные данные 3 кл.'!AW30=" "," ",IF('Первичные данные 3 кл.'!AW30&lt;4,0,1))</f>
        <v>0</v>
      </c>
      <c r="P30" s="228">
        <f>IF('Первичные данные 3 кл.'!BA30=" "," ",IF('Первичные данные 3 кл.'!BA30&lt;4,0,1))</f>
        <v>0</v>
      </c>
      <c r="Q30" s="228">
        <f>IF('Первичные данные 3 кл.'!BE30=" "," ",IF('Первичные данные 3 кл.'!BE30&lt;4,0,1))</f>
        <v>0</v>
      </c>
      <c r="R30" s="228">
        <f>IF('Первичные данные 3 кл.'!BI30=" "," ",IF('Первичные данные 3 кл.'!BI30&lt;4,0,1))</f>
        <v>0</v>
      </c>
      <c r="S30" s="228">
        <f>IF('Первичные данные 3 кл.'!BM30=" "," ",IF('Первичные данные 3 кл.'!BM30&lt;4,0,1))</f>
        <v>0</v>
      </c>
      <c r="T30" s="228">
        <f>IF('Первичные данные 3 кл.'!BQ30=" "," ",IF('Первичные данные 3 кл.'!BQ30&lt;4,0,1))</f>
        <v>0</v>
      </c>
      <c r="U30" s="213">
        <f>IF('Первичные данные 3 кл.'!BU30=" "," ",IF('Первичные данные 3 кл.'!BU30&lt;4,0,1))</f>
        <v>0</v>
      </c>
      <c r="V30" s="214">
        <f t="shared" si="0"/>
        <v>0</v>
      </c>
      <c r="W30" s="214">
        <f t="shared" si="1"/>
        <v>0</v>
      </c>
      <c r="X30" s="214">
        <f t="shared" si="2"/>
        <v>0</v>
      </c>
      <c r="Y30" s="214">
        <f t="shared" si="3"/>
        <v>0</v>
      </c>
    </row>
    <row r="31" spans="1:25" ht="11.85" customHeight="1" x14ac:dyDescent="0.3">
      <c r="A31" s="176">
        <v>26</v>
      </c>
      <c r="B31" s="149">
        <f>'Первичные данные 3 кл.'!B31</f>
        <v>0</v>
      </c>
      <c r="C31" s="228">
        <f>IF('Первичные данные 3 кл.'!E31=" "," ",IF('Первичные данные 3 кл.'!E31&lt;4,0,1))</f>
        <v>0</v>
      </c>
      <c r="D31" s="228">
        <f>IF('Первичные данные 3 кл.'!H31=" "," ",IF('Первичные данные 3 кл.'!H31&lt;4,0,1))</f>
        <v>0</v>
      </c>
      <c r="E31" s="228">
        <f>IF('Первичные данные 3 кл.'!K31=" "," ",IF('Первичные данные 3 кл.'!K31&lt;4,0,1))</f>
        <v>0</v>
      </c>
      <c r="F31" s="228">
        <f>IF('Первичные данные 3 кл.'!N31=" "," ",IF('Первичные данные 3 кл.'!N31&lt;4,0,1))</f>
        <v>0</v>
      </c>
      <c r="G31" s="228">
        <f>IF('Первичные данные 3 кл.'!Q31=" "," ",IF('Первичные данные 3 кл.'!Q31&lt;4,0,1))</f>
        <v>0</v>
      </c>
      <c r="H31" s="228">
        <f>IF('Первичные данные 3 кл.'!U31=" "," ",IF('Первичные данные 3 кл.'!U31&lt;4,0,1))</f>
        <v>0</v>
      </c>
      <c r="I31" s="228">
        <f>IF('Первичные данные 3 кл.'!Y31=" "," ",IF('Первичные данные 3 кл.'!Y31&lt;4,0,1))</f>
        <v>0</v>
      </c>
      <c r="J31" s="228">
        <f>IF('Первичные данные 3 кл.'!AC31=" "," ",IF('Первичные данные 3 кл.'!AC31&lt;4,0,1))</f>
        <v>0</v>
      </c>
      <c r="K31" s="228">
        <f>IF('Первичные данные 3 кл.'!AG31=" "," ",IF('Первичные данные 3 кл.'!AG31&lt;4,0,1))</f>
        <v>0</v>
      </c>
      <c r="L31" s="228">
        <f>IF('Первичные данные 3 кл.'!AK31=" "," ",IF('Первичные данные 3 кл.'!AK31&lt;4,0,1))</f>
        <v>0</v>
      </c>
      <c r="M31" s="228">
        <f>IF('Первичные данные 3 кл.'!AO31=" "," ",IF('Первичные данные 3 кл.'!AO31&lt;4,0,1))</f>
        <v>0</v>
      </c>
      <c r="N31" s="228">
        <f>IF('Первичные данные 3 кл.'!AS31=" "," ",IF('Первичные данные 3 кл.'!AS31&lt;4,0,1))</f>
        <v>0</v>
      </c>
      <c r="O31" s="228">
        <f>IF('Первичные данные 3 кл.'!AW31=" "," ",IF('Первичные данные 3 кл.'!AW31&lt;4,0,1))</f>
        <v>0</v>
      </c>
      <c r="P31" s="228">
        <f>IF('Первичные данные 3 кл.'!BA31=" "," ",IF('Первичные данные 3 кл.'!BA31&lt;4,0,1))</f>
        <v>0</v>
      </c>
      <c r="Q31" s="228">
        <f>IF('Первичные данные 3 кл.'!BE31=" "," ",IF('Первичные данные 3 кл.'!BE31&lt;4,0,1))</f>
        <v>0</v>
      </c>
      <c r="R31" s="228">
        <f>IF('Первичные данные 3 кл.'!BI31=" "," ",IF('Первичные данные 3 кл.'!BI31&lt;4,0,1))</f>
        <v>0</v>
      </c>
      <c r="S31" s="228">
        <f>IF('Первичные данные 3 кл.'!BM31=" "," ",IF('Первичные данные 3 кл.'!BM31&lt;4,0,1))</f>
        <v>0</v>
      </c>
      <c r="T31" s="228">
        <f>IF('Первичные данные 3 кл.'!BQ31=" "," ",IF('Первичные данные 3 кл.'!BQ31&lt;4,0,1))</f>
        <v>0</v>
      </c>
      <c r="U31" s="213">
        <f>IF('Первичные данные 3 кл.'!BU31=" "," ",IF('Первичные данные 3 кл.'!BU31&lt;4,0,1))</f>
        <v>0</v>
      </c>
      <c r="V31" s="214">
        <f t="shared" si="0"/>
        <v>0</v>
      </c>
      <c r="W31" s="214">
        <f t="shared" si="1"/>
        <v>0</v>
      </c>
      <c r="X31" s="214">
        <f t="shared" si="2"/>
        <v>0</v>
      </c>
      <c r="Y31" s="214">
        <f t="shared" si="3"/>
        <v>0</v>
      </c>
    </row>
    <row r="32" spans="1:25" ht="11.85" customHeight="1" x14ac:dyDescent="0.3">
      <c r="A32" s="176">
        <v>27</v>
      </c>
      <c r="B32" s="149">
        <f>'Первичные данные 3 кл.'!B32</f>
        <v>0</v>
      </c>
      <c r="C32" s="228">
        <f>IF('Первичные данные 3 кл.'!E32=" "," ",IF('Первичные данные 3 кл.'!E32&lt;4,0,1))</f>
        <v>0</v>
      </c>
      <c r="D32" s="228">
        <f>IF('Первичные данные 3 кл.'!H32=" "," ",IF('Первичные данные 3 кл.'!H32&lt;4,0,1))</f>
        <v>0</v>
      </c>
      <c r="E32" s="228">
        <f>IF('Первичные данные 3 кл.'!K32=" "," ",IF('Первичные данные 3 кл.'!K32&lt;4,0,1))</f>
        <v>0</v>
      </c>
      <c r="F32" s="228">
        <f>IF('Первичные данные 3 кл.'!N32=" "," ",IF('Первичные данные 3 кл.'!N32&lt;4,0,1))</f>
        <v>0</v>
      </c>
      <c r="G32" s="228">
        <f>IF('Первичные данные 3 кл.'!Q32=" "," ",IF('Первичные данные 3 кл.'!Q32&lt;4,0,1))</f>
        <v>0</v>
      </c>
      <c r="H32" s="228">
        <f>IF('Первичные данные 3 кл.'!U32=" "," ",IF('Первичные данные 3 кл.'!U32&lt;4,0,1))</f>
        <v>0</v>
      </c>
      <c r="I32" s="228">
        <f>IF('Первичные данные 3 кл.'!Y32=" "," ",IF('Первичные данные 3 кл.'!Y32&lt;4,0,1))</f>
        <v>0</v>
      </c>
      <c r="J32" s="228">
        <f>IF('Первичные данные 3 кл.'!AC32=" "," ",IF('Первичные данные 3 кл.'!AC32&lt;4,0,1))</f>
        <v>0</v>
      </c>
      <c r="K32" s="228">
        <f>IF('Первичные данные 3 кл.'!AG32=" "," ",IF('Первичные данные 3 кл.'!AG32&lt;4,0,1))</f>
        <v>0</v>
      </c>
      <c r="L32" s="228">
        <f>IF('Первичные данные 3 кл.'!AK32=" "," ",IF('Первичные данные 3 кл.'!AK32&lt;4,0,1))</f>
        <v>0</v>
      </c>
      <c r="M32" s="228">
        <f>IF('Первичные данные 3 кл.'!AO32=" "," ",IF('Первичные данные 3 кл.'!AO32&lt;4,0,1))</f>
        <v>0</v>
      </c>
      <c r="N32" s="228">
        <f>IF('Первичные данные 3 кл.'!AS32=" "," ",IF('Первичные данные 3 кл.'!AS32&lt;4,0,1))</f>
        <v>0</v>
      </c>
      <c r="O32" s="228">
        <f>IF('Первичные данные 3 кл.'!AW32=" "," ",IF('Первичные данные 3 кл.'!AW32&lt;4,0,1))</f>
        <v>0</v>
      </c>
      <c r="P32" s="228">
        <f>IF('Первичные данные 3 кл.'!BA32=" "," ",IF('Первичные данные 3 кл.'!BA32&lt;4,0,1))</f>
        <v>0</v>
      </c>
      <c r="Q32" s="228">
        <f>IF('Первичные данные 3 кл.'!BE32=" "," ",IF('Первичные данные 3 кл.'!BE32&lt;4,0,1))</f>
        <v>0</v>
      </c>
      <c r="R32" s="228">
        <f>IF('Первичные данные 3 кл.'!BI32=" "," ",IF('Первичные данные 3 кл.'!BI32&lt;4,0,1))</f>
        <v>0</v>
      </c>
      <c r="S32" s="228">
        <f>IF('Первичные данные 3 кл.'!BM32=" "," ",IF('Первичные данные 3 кл.'!BM32&lt;4,0,1))</f>
        <v>0</v>
      </c>
      <c r="T32" s="228">
        <f>IF('Первичные данные 3 кл.'!BQ32=" "," ",IF('Первичные данные 3 кл.'!BQ32&lt;4,0,1))</f>
        <v>0</v>
      </c>
      <c r="U32" s="213">
        <f>IF('Первичные данные 3 кл.'!BU32=" "," ",IF('Первичные данные 3 кл.'!BU32&lt;4,0,1))</f>
        <v>0</v>
      </c>
      <c r="V32" s="214">
        <f t="shared" si="0"/>
        <v>0</v>
      </c>
      <c r="W32" s="214">
        <f t="shared" si="1"/>
        <v>0</v>
      </c>
      <c r="X32" s="214">
        <f t="shared" si="2"/>
        <v>0</v>
      </c>
      <c r="Y32" s="214">
        <f t="shared" si="3"/>
        <v>0</v>
      </c>
    </row>
    <row r="33" spans="1:25" ht="11.85" customHeight="1" x14ac:dyDescent="0.3">
      <c r="A33" s="176">
        <v>28</v>
      </c>
      <c r="B33" s="149">
        <f>'Первичные данные 3 кл.'!B33</f>
        <v>0</v>
      </c>
      <c r="C33" s="228">
        <f>IF('Первичные данные 3 кл.'!E33=" "," ",IF('Первичные данные 3 кл.'!E33&lt;4,0,1))</f>
        <v>0</v>
      </c>
      <c r="D33" s="228">
        <f>IF('Первичные данные 3 кл.'!H33=" "," ",IF('Первичные данные 3 кл.'!H33&lt;4,0,1))</f>
        <v>0</v>
      </c>
      <c r="E33" s="228">
        <f>IF('Первичные данные 3 кл.'!K33=" "," ",IF('Первичные данные 3 кл.'!K33&lt;4,0,1))</f>
        <v>0</v>
      </c>
      <c r="F33" s="228">
        <f>IF('Первичные данные 3 кл.'!N33=" "," ",IF('Первичные данные 3 кл.'!N33&lt;4,0,1))</f>
        <v>0</v>
      </c>
      <c r="G33" s="228">
        <f>IF('Первичные данные 3 кл.'!Q33=" "," ",IF('Первичные данные 3 кл.'!Q33&lt;4,0,1))</f>
        <v>0</v>
      </c>
      <c r="H33" s="228">
        <f>IF('Первичные данные 3 кл.'!U33=" "," ",IF('Первичные данные 3 кл.'!U33&lt;4,0,1))</f>
        <v>0</v>
      </c>
      <c r="I33" s="228">
        <f>IF('Первичные данные 3 кл.'!Y33=" "," ",IF('Первичные данные 3 кл.'!Y33&lt;4,0,1))</f>
        <v>0</v>
      </c>
      <c r="J33" s="228">
        <f>IF('Первичные данные 3 кл.'!AC33=" "," ",IF('Первичные данные 3 кл.'!AC33&lt;4,0,1))</f>
        <v>0</v>
      </c>
      <c r="K33" s="228">
        <f>IF('Первичные данные 3 кл.'!AG33=" "," ",IF('Первичные данные 3 кл.'!AG33&lt;4,0,1))</f>
        <v>0</v>
      </c>
      <c r="L33" s="228">
        <f>IF('Первичные данные 3 кл.'!AK33=" "," ",IF('Первичные данные 3 кл.'!AK33&lt;4,0,1))</f>
        <v>0</v>
      </c>
      <c r="M33" s="228">
        <f>IF('Первичные данные 3 кл.'!AO33=" "," ",IF('Первичные данные 3 кл.'!AO33&lt;4,0,1))</f>
        <v>0</v>
      </c>
      <c r="N33" s="228">
        <f>IF('Первичные данные 3 кл.'!AS33=" "," ",IF('Первичные данные 3 кл.'!AS33&lt;4,0,1))</f>
        <v>0</v>
      </c>
      <c r="O33" s="228">
        <f>IF('Первичные данные 3 кл.'!AW33=" "," ",IF('Первичные данные 3 кл.'!AW33&lt;4,0,1))</f>
        <v>0</v>
      </c>
      <c r="P33" s="228">
        <f>IF('Первичные данные 3 кл.'!BA33=" "," ",IF('Первичные данные 3 кл.'!BA33&lt;4,0,1))</f>
        <v>0</v>
      </c>
      <c r="Q33" s="228">
        <f>IF('Первичные данные 3 кл.'!BE33=" "," ",IF('Первичные данные 3 кл.'!BE33&lt;4,0,1))</f>
        <v>0</v>
      </c>
      <c r="R33" s="228">
        <f>IF('Первичные данные 3 кл.'!BI33=" "," ",IF('Первичные данные 3 кл.'!BI33&lt;4,0,1))</f>
        <v>0</v>
      </c>
      <c r="S33" s="228">
        <f>IF('Первичные данные 3 кл.'!BM33=" "," ",IF('Первичные данные 3 кл.'!BM33&lt;4,0,1))</f>
        <v>0</v>
      </c>
      <c r="T33" s="228">
        <f>IF('Первичные данные 3 кл.'!BQ33=" "," ",IF('Первичные данные 3 кл.'!BQ33&lt;4,0,1))</f>
        <v>0</v>
      </c>
      <c r="U33" s="213">
        <f>IF('Первичные данные 3 кл.'!BU33=" "," ",IF('Первичные данные 3 кл.'!BU33&lt;4,0,1))</f>
        <v>0</v>
      </c>
      <c r="V33" s="214">
        <f t="shared" si="0"/>
        <v>0</v>
      </c>
      <c r="W33" s="214">
        <f t="shared" si="1"/>
        <v>0</v>
      </c>
      <c r="X33" s="214">
        <f t="shared" si="2"/>
        <v>0</v>
      </c>
      <c r="Y33" s="214">
        <f t="shared" si="3"/>
        <v>0</v>
      </c>
    </row>
    <row r="34" spans="1:25" ht="11.85" customHeight="1" x14ac:dyDescent="0.3">
      <c r="A34" s="176">
        <v>29</v>
      </c>
      <c r="B34" s="149">
        <f>'Первичные данные 3 кл.'!B34</f>
        <v>0</v>
      </c>
      <c r="C34" s="228">
        <f>IF('Первичные данные 3 кл.'!E34=" "," ",IF('Первичные данные 3 кл.'!E34&lt;4,0,1))</f>
        <v>0</v>
      </c>
      <c r="D34" s="228">
        <f>IF('Первичные данные 3 кл.'!H34=" "," ",IF('Первичные данные 3 кл.'!H34&lt;4,0,1))</f>
        <v>0</v>
      </c>
      <c r="E34" s="228">
        <f>IF('Первичные данные 3 кл.'!K34=" "," ",IF('Первичные данные 3 кл.'!K34&lt;4,0,1))</f>
        <v>0</v>
      </c>
      <c r="F34" s="228">
        <f>IF('Первичные данные 3 кл.'!N34=" "," ",IF('Первичные данные 3 кл.'!N34&lt;4,0,1))</f>
        <v>0</v>
      </c>
      <c r="G34" s="228">
        <f>IF('Первичные данные 3 кл.'!Q34=" "," ",IF('Первичные данные 3 кл.'!Q34&lt;4,0,1))</f>
        <v>0</v>
      </c>
      <c r="H34" s="228">
        <f>IF('Первичные данные 3 кл.'!U34=" "," ",IF('Первичные данные 3 кл.'!U34&lt;4,0,1))</f>
        <v>0</v>
      </c>
      <c r="I34" s="228">
        <f>IF('Первичные данные 3 кл.'!Y34=" "," ",IF('Первичные данные 3 кл.'!Y34&lt;4,0,1))</f>
        <v>0</v>
      </c>
      <c r="J34" s="228">
        <f>IF('Первичные данные 3 кл.'!AC34=" "," ",IF('Первичные данные 3 кл.'!AC34&lt;4,0,1))</f>
        <v>0</v>
      </c>
      <c r="K34" s="228">
        <f>IF('Первичные данные 3 кл.'!AG34=" "," ",IF('Первичные данные 3 кл.'!AG34&lt;4,0,1))</f>
        <v>0</v>
      </c>
      <c r="L34" s="228">
        <f>IF('Первичные данные 3 кл.'!AK34=" "," ",IF('Первичные данные 3 кл.'!AK34&lt;4,0,1))</f>
        <v>0</v>
      </c>
      <c r="M34" s="228">
        <f>IF('Первичные данные 3 кл.'!AO34=" "," ",IF('Первичные данные 3 кл.'!AO34&lt;4,0,1))</f>
        <v>0</v>
      </c>
      <c r="N34" s="228">
        <f>IF('Первичные данные 3 кл.'!AS34=" "," ",IF('Первичные данные 3 кл.'!AS34&lt;4,0,1))</f>
        <v>0</v>
      </c>
      <c r="O34" s="228">
        <f>IF('Первичные данные 3 кл.'!AW34=" "," ",IF('Первичные данные 3 кл.'!AW34&lt;4,0,1))</f>
        <v>0</v>
      </c>
      <c r="P34" s="228">
        <f>IF('Первичные данные 3 кл.'!BA34=" "," ",IF('Первичные данные 3 кл.'!BA34&lt;4,0,1))</f>
        <v>0</v>
      </c>
      <c r="Q34" s="228">
        <f>IF('Первичные данные 3 кл.'!BE34=" "," ",IF('Первичные данные 3 кл.'!BE34&lt;4,0,1))</f>
        <v>0</v>
      </c>
      <c r="R34" s="228">
        <f>IF('Первичные данные 3 кл.'!BI34=" "," ",IF('Первичные данные 3 кл.'!BI34&lt;4,0,1))</f>
        <v>0</v>
      </c>
      <c r="S34" s="228">
        <f>IF('Первичные данные 3 кл.'!BM34=" "," ",IF('Первичные данные 3 кл.'!BM34&lt;4,0,1))</f>
        <v>0</v>
      </c>
      <c r="T34" s="228">
        <f>IF('Первичные данные 3 кл.'!BQ34=" "," ",IF('Первичные данные 3 кл.'!BQ34&lt;4,0,1))</f>
        <v>0</v>
      </c>
      <c r="U34" s="213">
        <f>IF('Первичные данные 3 кл.'!BU34=" "," ",IF('Первичные данные 3 кл.'!BU34&lt;4,0,1))</f>
        <v>0</v>
      </c>
      <c r="V34" s="214">
        <f t="shared" si="0"/>
        <v>0</v>
      </c>
      <c r="W34" s="214">
        <f t="shared" si="1"/>
        <v>0</v>
      </c>
      <c r="X34" s="214">
        <f t="shared" si="2"/>
        <v>0</v>
      </c>
      <c r="Y34" s="214">
        <f t="shared" si="3"/>
        <v>0</v>
      </c>
    </row>
    <row r="35" spans="1:25" ht="11.85" customHeight="1" x14ac:dyDescent="0.3">
      <c r="A35" s="176">
        <v>30</v>
      </c>
      <c r="B35" s="149">
        <f>'Первичные данные 3 кл.'!B35</f>
        <v>0</v>
      </c>
      <c r="C35" s="228">
        <f>IF('Первичные данные 3 кл.'!E35=" "," ",IF('Первичные данные 3 кл.'!E35&lt;4,0,1))</f>
        <v>0</v>
      </c>
      <c r="D35" s="228">
        <f>IF('Первичные данные 3 кл.'!H35=" "," ",IF('Первичные данные 3 кл.'!H35&lt;4,0,1))</f>
        <v>0</v>
      </c>
      <c r="E35" s="228">
        <f>IF('Первичные данные 3 кл.'!K35=" "," ",IF('Первичные данные 3 кл.'!K35&lt;4,0,1))</f>
        <v>0</v>
      </c>
      <c r="F35" s="228">
        <f>IF('Первичные данные 3 кл.'!N35=" "," ",IF('Первичные данные 3 кл.'!N35&lt;4,0,1))</f>
        <v>0</v>
      </c>
      <c r="G35" s="228">
        <f>IF('Первичные данные 3 кл.'!Q35=" "," ",IF('Первичные данные 3 кл.'!Q35&lt;4,0,1))</f>
        <v>0</v>
      </c>
      <c r="H35" s="228">
        <f>IF('Первичные данные 3 кл.'!U35=" "," ",IF('Первичные данные 3 кл.'!U35&lt;4,0,1))</f>
        <v>0</v>
      </c>
      <c r="I35" s="228">
        <f>IF('Первичные данные 3 кл.'!Y35=" "," ",IF('Первичные данные 3 кл.'!Y35&lt;4,0,1))</f>
        <v>0</v>
      </c>
      <c r="J35" s="228">
        <f>IF('Первичные данные 3 кл.'!AC35=" "," ",IF('Первичные данные 3 кл.'!AC35&lt;4,0,1))</f>
        <v>0</v>
      </c>
      <c r="K35" s="228">
        <f>IF('Первичные данные 3 кл.'!AG35=" "," ",IF('Первичные данные 3 кл.'!AG35&lt;4,0,1))</f>
        <v>0</v>
      </c>
      <c r="L35" s="228">
        <f>IF('Первичные данные 3 кл.'!AK35=" "," ",IF('Первичные данные 3 кл.'!AK35&lt;4,0,1))</f>
        <v>0</v>
      </c>
      <c r="M35" s="228">
        <f>IF('Первичные данные 3 кл.'!AO35=" "," ",IF('Первичные данные 3 кл.'!AO35&lt;4,0,1))</f>
        <v>0</v>
      </c>
      <c r="N35" s="228">
        <f>IF('Первичные данные 3 кл.'!AS35=" "," ",IF('Первичные данные 3 кл.'!AS35&lt;4,0,1))</f>
        <v>0</v>
      </c>
      <c r="O35" s="228">
        <f>IF('Первичные данные 3 кл.'!AW35=" "," ",IF('Первичные данные 3 кл.'!AW35&lt;4,0,1))</f>
        <v>0</v>
      </c>
      <c r="P35" s="228">
        <f>IF('Первичные данные 3 кл.'!BA35=" "," ",IF('Первичные данные 3 кл.'!BA35&lt;4,0,1))</f>
        <v>0</v>
      </c>
      <c r="Q35" s="228">
        <f>IF('Первичные данные 3 кл.'!BE35=" "," ",IF('Первичные данные 3 кл.'!BE35&lt;4,0,1))</f>
        <v>0</v>
      </c>
      <c r="R35" s="228">
        <f>IF('Первичные данные 3 кл.'!BI35=" "," ",IF('Первичные данные 3 кл.'!BI35&lt;4,0,1))</f>
        <v>0</v>
      </c>
      <c r="S35" s="228">
        <f>IF('Первичные данные 3 кл.'!BM35=" "," ",IF('Первичные данные 3 кл.'!BM35&lt;4,0,1))</f>
        <v>0</v>
      </c>
      <c r="T35" s="228">
        <f>IF('Первичные данные 3 кл.'!BQ35=" "," ",IF('Первичные данные 3 кл.'!BQ35&lt;4,0,1))</f>
        <v>0</v>
      </c>
      <c r="U35" s="213">
        <f>IF('Первичные данные 3 кл.'!BU35=" "," ",IF('Первичные данные 3 кл.'!BU35&lt;4,0,1))</f>
        <v>0</v>
      </c>
      <c r="V35" s="214">
        <f t="shared" si="0"/>
        <v>0</v>
      </c>
      <c r="W35" s="214">
        <f t="shared" si="1"/>
        <v>0</v>
      </c>
      <c r="X35" s="214">
        <f t="shared" si="2"/>
        <v>0</v>
      </c>
      <c r="Y35" s="214">
        <f t="shared" si="3"/>
        <v>0</v>
      </c>
    </row>
    <row r="36" spans="1:25" ht="11.85" customHeight="1" x14ac:dyDescent="0.3">
      <c r="A36" s="176">
        <v>31</v>
      </c>
      <c r="B36" s="149">
        <f>'Первичные данные 3 кл.'!B36</f>
        <v>0</v>
      </c>
      <c r="C36" s="228">
        <f>IF('Первичные данные 3 кл.'!E36=" "," ",IF('Первичные данные 3 кл.'!E36&lt;4,0,1))</f>
        <v>0</v>
      </c>
      <c r="D36" s="228">
        <f>IF('Первичные данные 3 кл.'!H36=" "," ",IF('Первичные данные 3 кл.'!H36&lt;4,0,1))</f>
        <v>0</v>
      </c>
      <c r="E36" s="228">
        <f>IF('Первичные данные 3 кл.'!K36=" "," ",IF('Первичные данные 3 кл.'!K36&lt;4,0,1))</f>
        <v>0</v>
      </c>
      <c r="F36" s="228">
        <f>IF('Первичные данные 3 кл.'!N36=" "," ",IF('Первичные данные 3 кл.'!N36&lt;4,0,1))</f>
        <v>0</v>
      </c>
      <c r="G36" s="228">
        <f>IF('Первичные данные 3 кл.'!Q36=" "," ",IF('Первичные данные 3 кл.'!Q36&lt;4,0,1))</f>
        <v>0</v>
      </c>
      <c r="H36" s="228">
        <f>IF('Первичные данные 3 кл.'!U36=" "," ",IF('Первичные данные 3 кл.'!U36&lt;4,0,1))</f>
        <v>0</v>
      </c>
      <c r="I36" s="228">
        <f>IF('Первичные данные 3 кл.'!Y36=" "," ",IF('Первичные данные 3 кл.'!Y36&lt;4,0,1))</f>
        <v>0</v>
      </c>
      <c r="J36" s="228">
        <f>IF('Первичные данные 3 кл.'!AC36=" "," ",IF('Первичные данные 3 кл.'!AC36&lt;4,0,1))</f>
        <v>0</v>
      </c>
      <c r="K36" s="228">
        <f>IF('Первичные данные 3 кл.'!AG36=" "," ",IF('Первичные данные 3 кл.'!AG36&lt;4,0,1))</f>
        <v>0</v>
      </c>
      <c r="L36" s="228">
        <f>IF('Первичные данные 3 кл.'!AK36=" "," ",IF('Первичные данные 3 кл.'!AK36&lt;4,0,1))</f>
        <v>0</v>
      </c>
      <c r="M36" s="228">
        <f>IF('Первичные данные 3 кл.'!AO36=" "," ",IF('Первичные данные 3 кл.'!AO36&lt;4,0,1))</f>
        <v>0</v>
      </c>
      <c r="N36" s="228">
        <f>IF('Первичные данные 3 кл.'!AS36=" "," ",IF('Первичные данные 3 кл.'!AS36&lt;4,0,1))</f>
        <v>0</v>
      </c>
      <c r="O36" s="228">
        <f>IF('Первичные данные 3 кл.'!AW36=" "," ",IF('Первичные данные 3 кл.'!AW36&lt;4,0,1))</f>
        <v>0</v>
      </c>
      <c r="P36" s="228">
        <f>IF('Первичные данные 3 кл.'!BA36=" "," ",IF('Первичные данные 3 кл.'!BA36&lt;4,0,1))</f>
        <v>0</v>
      </c>
      <c r="Q36" s="228">
        <f>IF('Первичные данные 3 кл.'!BE36=" "," ",IF('Первичные данные 3 кл.'!BE36&lt;4,0,1))</f>
        <v>0</v>
      </c>
      <c r="R36" s="228">
        <f>IF('Первичные данные 3 кл.'!BI36=" "," ",IF('Первичные данные 3 кл.'!BI36&lt;4,0,1))</f>
        <v>0</v>
      </c>
      <c r="S36" s="228">
        <f>IF('Первичные данные 3 кл.'!BM36=" "," ",IF('Первичные данные 3 кл.'!BM36&lt;4,0,1))</f>
        <v>0</v>
      </c>
      <c r="T36" s="228">
        <f>IF('Первичные данные 3 кл.'!BQ36=" "," ",IF('Первичные данные 3 кл.'!BQ36&lt;4,0,1))</f>
        <v>0</v>
      </c>
      <c r="U36" s="213">
        <f>IF('Первичные данные 3 кл.'!BU36=" "," ",IF('Первичные данные 3 кл.'!BU36&lt;4,0,1))</f>
        <v>0</v>
      </c>
      <c r="V36" s="214">
        <f t="shared" si="0"/>
        <v>0</v>
      </c>
      <c r="W36" s="214">
        <f t="shared" si="1"/>
        <v>0</v>
      </c>
      <c r="X36" s="214">
        <f t="shared" si="2"/>
        <v>0</v>
      </c>
      <c r="Y36" s="214">
        <f t="shared" si="3"/>
        <v>0</v>
      </c>
    </row>
    <row r="37" spans="1:25" ht="11.85" customHeight="1" x14ac:dyDescent="0.3">
      <c r="A37" s="176">
        <v>32</v>
      </c>
      <c r="B37" s="149">
        <f>'Первичные данные 3 кл.'!B37</f>
        <v>0</v>
      </c>
      <c r="C37" s="228">
        <f>IF('Первичные данные 3 кл.'!E37=" "," ",IF('Первичные данные 3 кл.'!E37&lt;4,0,1))</f>
        <v>0</v>
      </c>
      <c r="D37" s="228">
        <f>IF('Первичные данные 3 кл.'!H37=" "," ",IF('Первичные данные 3 кл.'!H37&lt;4,0,1))</f>
        <v>0</v>
      </c>
      <c r="E37" s="228">
        <f>IF('Первичные данные 3 кл.'!K37=" "," ",IF('Первичные данные 3 кл.'!K37&lt;4,0,1))</f>
        <v>0</v>
      </c>
      <c r="F37" s="228">
        <f>IF('Первичные данные 3 кл.'!N37=" "," ",IF('Первичные данные 3 кл.'!N37&lt;4,0,1))</f>
        <v>0</v>
      </c>
      <c r="G37" s="228">
        <f>IF('Первичные данные 3 кл.'!Q37=" "," ",IF('Первичные данные 3 кл.'!Q37&lt;4,0,1))</f>
        <v>0</v>
      </c>
      <c r="H37" s="228">
        <f>IF('Первичные данные 3 кл.'!U37=" "," ",IF('Первичные данные 3 кл.'!U37&lt;4,0,1))</f>
        <v>0</v>
      </c>
      <c r="I37" s="228">
        <f>IF('Первичные данные 3 кл.'!Y37=" "," ",IF('Первичные данные 3 кл.'!Y37&lt;4,0,1))</f>
        <v>0</v>
      </c>
      <c r="J37" s="228">
        <f>IF('Первичные данные 3 кл.'!AC37=" "," ",IF('Первичные данные 3 кл.'!AC37&lt;4,0,1))</f>
        <v>0</v>
      </c>
      <c r="K37" s="228">
        <f>IF('Первичные данные 3 кл.'!AG37=" "," ",IF('Первичные данные 3 кл.'!AG37&lt;4,0,1))</f>
        <v>0</v>
      </c>
      <c r="L37" s="228">
        <f>IF('Первичные данные 3 кл.'!AK37=" "," ",IF('Первичные данные 3 кл.'!AK37&lt;4,0,1))</f>
        <v>0</v>
      </c>
      <c r="M37" s="228">
        <f>IF('Первичные данные 3 кл.'!AO37=" "," ",IF('Первичные данные 3 кл.'!AO37&lt;4,0,1))</f>
        <v>0</v>
      </c>
      <c r="N37" s="228">
        <f>IF('Первичные данные 3 кл.'!AS37=" "," ",IF('Первичные данные 3 кл.'!AS37&lt;4,0,1))</f>
        <v>0</v>
      </c>
      <c r="O37" s="228">
        <f>IF('Первичные данные 3 кл.'!AW37=" "," ",IF('Первичные данные 3 кл.'!AW37&lt;4,0,1))</f>
        <v>0</v>
      </c>
      <c r="P37" s="228">
        <f>IF('Первичные данные 3 кл.'!BA37=" "," ",IF('Первичные данные 3 кл.'!BA37&lt;4,0,1))</f>
        <v>0</v>
      </c>
      <c r="Q37" s="228">
        <f>IF('Первичные данные 3 кл.'!BE37=" "," ",IF('Первичные данные 3 кл.'!BE37&lt;4,0,1))</f>
        <v>0</v>
      </c>
      <c r="R37" s="228">
        <f>IF('Первичные данные 3 кл.'!BI37=" "," ",IF('Первичные данные 3 кл.'!BI37&lt;4,0,1))</f>
        <v>0</v>
      </c>
      <c r="S37" s="228">
        <f>IF('Первичные данные 3 кл.'!BM37=" "," ",IF('Первичные данные 3 кл.'!BM37&lt;4,0,1))</f>
        <v>0</v>
      </c>
      <c r="T37" s="228">
        <f>IF('Первичные данные 3 кл.'!BQ37=" "," ",IF('Первичные данные 3 кл.'!BQ37&lt;4,0,1))</f>
        <v>0</v>
      </c>
      <c r="U37" s="213">
        <f>IF('Первичные данные 3 кл.'!BU37=" "," ",IF('Первичные данные 3 кл.'!BU37&lt;4,0,1))</f>
        <v>0</v>
      </c>
      <c r="V37" s="214">
        <f t="shared" si="0"/>
        <v>0</v>
      </c>
      <c r="W37" s="214">
        <f t="shared" si="1"/>
        <v>0</v>
      </c>
      <c r="X37" s="214">
        <f t="shared" si="2"/>
        <v>0</v>
      </c>
      <c r="Y37" s="214">
        <f t="shared" si="3"/>
        <v>0</v>
      </c>
    </row>
    <row r="38" spans="1:25" ht="11.85" customHeight="1" x14ac:dyDescent="0.3">
      <c r="A38" s="176">
        <v>33</v>
      </c>
      <c r="B38" s="149">
        <f>'Первичные данные 3 кл.'!B38</f>
        <v>0</v>
      </c>
      <c r="C38" s="228">
        <f>IF('Первичные данные 3 кл.'!E38=" "," ",IF('Первичные данные 3 кл.'!E38&lt;4,0,1))</f>
        <v>0</v>
      </c>
      <c r="D38" s="228">
        <f>IF('Первичные данные 3 кл.'!H38=" "," ",IF('Первичные данные 3 кл.'!H38&lt;4,0,1))</f>
        <v>0</v>
      </c>
      <c r="E38" s="228">
        <f>IF('Первичные данные 3 кл.'!K38=" "," ",IF('Первичные данные 3 кл.'!K38&lt;4,0,1))</f>
        <v>0</v>
      </c>
      <c r="F38" s="228">
        <f>IF('Первичные данные 3 кл.'!N38=" "," ",IF('Первичные данные 3 кл.'!N38&lt;4,0,1))</f>
        <v>0</v>
      </c>
      <c r="G38" s="228">
        <f>IF('Первичные данные 3 кл.'!Q38=" "," ",IF('Первичные данные 3 кл.'!Q38&lt;4,0,1))</f>
        <v>0</v>
      </c>
      <c r="H38" s="228">
        <f>IF('Первичные данные 3 кл.'!U38=" "," ",IF('Первичные данные 3 кл.'!U38&lt;4,0,1))</f>
        <v>0</v>
      </c>
      <c r="I38" s="228">
        <f>IF('Первичные данные 3 кл.'!Y38=" "," ",IF('Первичные данные 3 кл.'!Y38&lt;4,0,1))</f>
        <v>0</v>
      </c>
      <c r="J38" s="228">
        <f>IF('Первичные данные 3 кл.'!AC38=" "," ",IF('Первичные данные 3 кл.'!AC38&lt;4,0,1))</f>
        <v>0</v>
      </c>
      <c r="K38" s="228">
        <f>IF('Первичные данные 3 кл.'!AG38=" "," ",IF('Первичные данные 3 кл.'!AG38&lt;4,0,1))</f>
        <v>0</v>
      </c>
      <c r="L38" s="228">
        <f>IF('Первичные данные 3 кл.'!AK38=" "," ",IF('Первичные данные 3 кл.'!AK38&lt;4,0,1))</f>
        <v>0</v>
      </c>
      <c r="M38" s="228">
        <f>IF('Первичные данные 3 кл.'!AO38=" "," ",IF('Первичные данные 3 кл.'!AO38&lt;4,0,1))</f>
        <v>0</v>
      </c>
      <c r="N38" s="228">
        <f>IF('Первичные данные 3 кл.'!AS38=" "," ",IF('Первичные данные 3 кл.'!AS38&lt;4,0,1))</f>
        <v>0</v>
      </c>
      <c r="O38" s="228">
        <f>IF('Первичные данные 3 кл.'!AW38=" "," ",IF('Первичные данные 3 кл.'!AW38&lt;4,0,1))</f>
        <v>0</v>
      </c>
      <c r="P38" s="228">
        <f>IF('Первичные данные 3 кл.'!BA38=" "," ",IF('Первичные данные 3 кл.'!BA38&lt;4,0,1))</f>
        <v>0</v>
      </c>
      <c r="Q38" s="228">
        <f>IF('Первичные данные 3 кл.'!BE38=" "," ",IF('Первичные данные 3 кл.'!BE38&lt;4,0,1))</f>
        <v>0</v>
      </c>
      <c r="R38" s="228">
        <f>IF('Первичные данные 3 кл.'!BI38=" "," ",IF('Первичные данные 3 кл.'!BI38&lt;4,0,1))</f>
        <v>0</v>
      </c>
      <c r="S38" s="228">
        <f>IF('Первичные данные 3 кл.'!BM38=" "," ",IF('Первичные данные 3 кл.'!BM38&lt;4,0,1))</f>
        <v>0</v>
      </c>
      <c r="T38" s="228">
        <f>IF('Первичные данные 3 кл.'!BQ38=" "," ",IF('Первичные данные 3 кл.'!BQ38&lt;4,0,1))</f>
        <v>0</v>
      </c>
      <c r="U38" s="213">
        <f>IF('Первичные данные 3 кл.'!BU38=" "," ",IF('Первичные данные 3 кл.'!BU38&lt;4,0,1))</f>
        <v>0</v>
      </c>
      <c r="V38" s="214">
        <f t="shared" si="0"/>
        <v>0</v>
      </c>
      <c r="W38" s="214">
        <f t="shared" si="1"/>
        <v>0</v>
      </c>
      <c r="X38" s="214">
        <f t="shared" si="2"/>
        <v>0</v>
      </c>
      <c r="Y38" s="214">
        <f t="shared" si="3"/>
        <v>0</v>
      </c>
    </row>
    <row r="39" spans="1:25" ht="11.85" customHeight="1" x14ac:dyDescent="0.3">
      <c r="A39" s="176">
        <v>34</v>
      </c>
      <c r="B39" s="149">
        <f>'Первичные данные 3 кл.'!B39</f>
        <v>0</v>
      </c>
      <c r="C39" s="228">
        <f>IF('Первичные данные 3 кл.'!E39=" "," ",IF('Первичные данные 3 кл.'!E39&lt;4,0,1))</f>
        <v>0</v>
      </c>
      <c r="D39" s="228">
        <f>IF('Первичные данные 3 кл.'!H39=" "," ",IF('Первичные данные 3 кл.'!H39&lt;4,0,1))</f>
        <v>0</v>
      </c>
      <c r="E39" s="228">
        <f>IF('Первичные данные 3 кл.'!K39=" "," ",IF('Первичные данные 3 кл.'!K39&lt;4,0,1))</f>
        <v>0</v>
      </c>
      <c r="F39" s="228">
        <f>IF('Первичные данные 3 кл.'!N39=" "," ",IF('Первичные данные 3 кл.'!N39&lt;4,0,1))</f>
        <v>0</v>
      </c>
      <c r="G39" s="228">
        <f>IF('Первичные данные 3 кл.'!Q39=" "," ",IF('Первичные данные 3 кл.'!Q39&lt;4,0,1))</f>
        <v>0</v>
      </c>
      <c r="H39" s="228">
        <f>IF('Первичные данные 3 кл.'!U39=" "," ",IF('Первичные данные 3 кл.'!U39&lt;4,0,1))</f>
        <v>0</v>
      </c>
      <c r="I39" s="228">
        <f>IF('Первичные данные 3 кл.'!Y39=" "," ",IF('Первичные данные 3 кл.'!Y39&lt;4,0,1))</f>
        <v>0</v>
      </c>
      <c r="J39" s="228">
        <f>IF('Первичные данные 3 кл.'!AC39=" "," ",IF('Первичные данные 3 кл.'!AC39&lt;4,0,1))</f>
        <v>0</v>
      </c>
      <c r="K39" s="228">
        <f>IF('Первичные данные 3 кл.'!AG39=" "," ",IF('Первичные данные 3 кл.'!AG39&lt;4,0,1))</f>
        <v>0</v>
      </c>
      <c r="L39" s="228">
        <f>IF('Первичные данные 3 кл.'!AK39=" "," ",IF('Первичные данные 3 кл.'!AK39&lt;4,0,1))</f>
        <v>0</v>
      </c>
      <c r="M39" s="228">
        <f>IF('Первичные данные 3 кл.'!AO39=" "," ",IF('Первичные данные 3 кл.'!AO39&lt;4,0,1))</f>
        <v>0</v>
      </c>
      <c r="N39" s="228">
        <f>IF('Первичные данные 3 кл.'!AS39=" "," ",IF('Первичные данные 3 кл.'!AS39&lt;4,0,1))</f>
        <v>0</v>
      </c>
      <c r="O39" s="228">
        <f>IF('Первичные данные 3 кл.'!AW39=" "," ",IF('Первичные данные 3 кл.'!AW39&lt;4,0,1))</f>
        <v>0</v>
      </c>
      <c r="P39" s="228">
        <f>IF('Первичные данные 3 кл.'!BA39=" "," ",IF('Первичные данные 3 кл.'!BA39&lt;4,0,1))</f>
        <v>0</v>
      </c>
      <c r="Q39" s="228">
        <f>IF('Первичные данные 3 кл.'!BE39=" "," ",IF('Первичные данные 3 кл.'!BE39&lt;4,0,1))</f>
        <v>0</v>
      </c>
      <c r="R39" s="228">
        <f>IF('Первичные данные 3 кл.'!BI39=" "," ",IF('Первичные данные 3 кл.'!BI39&lt;4,0,1))</f>
        <v>0</v>
      </c>
      <c r="S39" s="228">
        <f>IF('Первичные данные 3 кл.'!BM39=" "," ",IF('Первичные данные 3 кл.'!BM39&lt;4,0,1))</f>
        <v>0</v>
      </c>
      <c r="T39" s="228">
        <f>IF('Первичные данные 3 кл.'!BQ39=" "," ",IF('Первичные данные 3 кл.'!BQ39&lt;4,0,1))</f>
        <v>0</v>
      </c>
      <c r="U39" s="213">
        <f>IF('Первичные данные 3 кл.'!BU39=" "," ",IF('Первичные данные 3 кл.'!BU39&lt;4,0,1))</f>
        <v>0</v>
      </c>
      <c r="V39" s="214">
        <f t="shared" si="0"/>
        <v>0</v>
      </c>
      <c r="W39" s="214">
        <f t="shared" si="1"/>
        <v>0</v>
      </c>
      <c r="X39" s="214">
        <f t="shared" si="2"/>
        <v>0</v>
      </c>
      <c r="Y39" s="214">
        <f t="shared" si="3"/>
        <v>0</v>
      </c>
    </row>
    <row r="40" spans="1:25" ht="11.85" customHeight="1" x14ac:dyDescent="0.3">
      <c r="A40" s="176">
        <v>35</v>
      </c>
      <c r="B40" s="149">
        <f>'Первичные данные 3 кл.'!B40</f>
        <v>0</v>
      </c>
      <c r="C40" s="228">
        <f>IF('Первичные данные 3 кл.'!E40=" "," ",IF('Первичные данные 3 кл.'!E40&lt;4,0,1))</f>
        <v>0</v>
      </c>
      <c r="D40" s="228">
        <f>IF('Первичные данные 3 кл.'!H40=" "," ",IF('Первичные данные 3 кл.'!H40&lt;4,0,1))</f>
        <v>0</v>
      </c>
      <c r="E40" s="228">
        <f>IF('Первичные данные 3 кл.'!K40=" "," ",IF('Первичные данные 3 кл.'!K40&lt;4,0,1))</f>
        <v>0</v>
      </c>
      <c r="F40" s="228">
        <f>IF('Первичные данные 3 кл.'!N40=" "," ",IF('Первичные данные 3 кл.'!N40&lt;4,0,1))</f>
        <v>0</v>
      </c>
      <c r="G40" s="228">
        <f>IF('Первичные данные 3 кл.'!Q40=" "," ",IF('Первичные данные 3 кл.'!Q40&lt;4,0,1))</f>
        <v>0</v>
      </c>
      <c r="H40" s="228">
        <f>IF('Первичные данные 3 кл.'!U40=" "," ",IF('Первичные данные 3 кл.'!U40&lt;4,0,1))</f>
        <v>0</v>
      </c>
      <c r="I40" s="228">
        <f>IF('Первичные данные 3 кл.'!Y40=" "," ",IF('Первичные данные 3 кл.'!Y40&lt;4,0,1))</f>
        <v>0</v>
      </c>
      <c r="J40" s="228">
        <f>IF('Первичные данные 3 кл.'!AC40=" "," ",IF('Первичные данные 3 кл.'!AC40&lt;4,0,1))</f>
        <v>0</v>
      </c>
      <c r="K40" s="228">
        <f>IF('Первичные данные 3 кл.'!AG40=" "," ",IF('Первичные данные 3 кл.'!AG40&lt;4,0,1))</f>
        <v>0</v>
      </c>
      <c r="L40" s="228">
        <f>IF('Первичные данные 3 кл.'!AK40=" "," ",IF('Первичные данные 3 кл.'!AK40&lt;4,0,1))</f>
        <v>0</v>
      </c>
      <c r="M40" s="228">
        <f>IF('Первичные данные 3 кл.'!AO40=" "," ",IF('Первичные данные 3 кл.'!AO40&lt;4,0,1))</f>
        <v>0</v>
      </c>
      <c r="N40" s="228">
        <f>IF('Первичные данные 3 кл.'!AS40=" "," ",IF('Первичные данные 3 кл.'!AS40&lt;4,0,1))</f>
        <v>0</v>
      </c>
      <c r="O40" s="228">
        <f>IF('Первичные данные 3 кл.'!AW40=" "," ",IF('Первичные данные 3 кл.'!AW40&lt;4,0,1))</f>
        <v>0</v>
      </c>
      <c r="P40" s="228">
        <f>IF('Первичные данные 3 кл.'!BA40=" "," ",IF('Первичные данные 3 кл.'!BA40&lt;4,0,1))</f>
        <v>0</v>
      </c>
      <c r="Q40" s="228">
        <f>IF('Первичные данные 3 кл.'!BE40=" "," ",IF('Первичные данные 3 кл.'!BE40&lt;4,0,1))</f>
        <v>0</v>
      </c>
      <c r="R40" s="228">
        <f>IF('Первичные данные 3 кл.'!BI40=" "," ",IF('Первичные данные 3 кл.'!BI40&lt;4,0,1))</f>
        <v>0</v>
      </c>
      <c r="S40" s="228">
        <f>IF('Первичные данные 3 кл.'!BM40=" "," ",IF('Первичные данные 3 кл.'!BM40&lt;4,0,1))</f>
        <v>0</v>
      </c>
      <c r="T40" s="228">
        <f>IF('Первичные данные 3 кл.'!BQ40=" "," ",IF('Первичные данные 3 кл.'!BQ40&lt;4,0,1))</f>
        <v>0</v>
      </c>
      <c r="U40" s="213">
        <f>IF('Первичные данные 3 кл.'!BU40=" "," ",IF('Первичные данные 3 кл.'!BU40&lt;4,0,1))</f>
        <v>0</v>
      </c>
      <c r="V40" s="214">
        <f>IF(C40=" "," ",IF(COUNTIF(C40:G40,1)&gt;COUNTIF(C40:G40,0),1,0))</f>
        <v>0</v>
      </c>
      <c r="W40" s="214">
        <f>IF(C40=" "," ",IF(COUNTIF(H40:Q40,1)&gt;COUNTIF(H40:Q40,0),1,0))</f>
        <v>0</v>
      </c>
      <c r="X40" s="214">
        <f>IF(C40=" "," ",IF(COUNTIF(R40:U40,1)&gt;COUNTIF(R40:U40,0),1,0))</f>
        <v>0</v>
      </c>
      <c r="Y40" s="214">
        <f>IF(C40=" "," ",IF(COUNTIF(C40:U40,1)&gt;COUNTIF(C40:U40,0),1,0))</f>
        <v>0</v>
      </c>
    </row>
    <row r="41" spans="1:25" ht="11.85" customHeight="1" x14ac:dyDescent="0.25">
      <c r="B41" s="344" t="s">
        <v>59</v>
      </c>
      <c r="C41" s="344"/>
      <c r="D41" s="344"/>
      <c r="E41" s="344"/>
      <c r="F41" s="344"/>
      <c r="G41" s="344"/>
      <c r="H41" s="344"/>
      <c r="I41" s="344"/>
      <c r="J41" s="344"/>
    </row>
    <row r="42" spans="1:25" ht="11.85" customHeight="1" x14ac:dyDescent="0.25">
      <c r="B42" s="77">
        <v>0</v>
      </c>
      <c r="C42" s="11" t="s">
        <v>28</v>
      </c>
      <c r="D42" s="11"/>
      <c r="E42" s="11"/>
      <c r="F42" s="11"/>
      <c r="G42" s="11"/>
      <c r="H42" s="11"/>
      <c r="I42" s="11"/>
      <c r="J42" s="11"/>
    </row>
    <row r="43" spans="1:25" ht="11.85" customHeight="1" x14ac:dyDescent="0.25">
      <c r="B43" s="77">
        <v>1</v>
      </c>
      <c r="C43" s="11" t="s">
        <v>29</v>
      </c>
      <c r="D43" s="11"/>
      <c r="E43" s="11"/>
      <c r="F43" s="11"/>
      <c r="G43" s="11"/>
      <c r="H43" s="11"/>
      <c r="I43" s="11"/>
      <c r="J43" s="11"/>
    </row>
  </sheetData>
  <sheetProtection password="CF36" sheet="1" objects="1" scenarios="1"/>
  <mergeCells count="36">
    <mergeCell ref="B41:J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U1"/>
    <mergeCell ref="C2:G2"/>
    <mergeCell ref="H2:Q2"/>
    <mergeCell ref="R2:U2"/>
    <mergeCell ref="C3:E3"/>
    <mergeCell ref="F3:G3"/>
    <mergeCell ref="R3:T3"/>
    <mergeCell ref="H3:N3"/>
    <mergeCell ref="O3:Q3"/>
    <mergeCell ref="U4:U5"/>
    <mergeCell ref="J4:J5"/>
    <mergeCell ref="K4:K5"/>
    <mergeCell ref="L4:L5"/>
    <mergeCell ref="M4:M5"/>
    <mergeCell ref="N4:N5"/>
    <mergeCell ref="P4:P5"/>
    <mergeCell ref="Q4:Q5"/>
    <mergeCell ref="R4:R5"/>
    <mergeCell ref="S4:S5"/>
    <mergeCell ref="O4:O5"/>
    <mergeCell ref="T4:T5"/>
    <mergeCell ref="V2:Y2"/>
    <mergeCell ref="V3:V5"/>
    <mergeCell ref="W3:W5"/>
    <mergeCell ref="X3:X5"/>
    <mergeCell ref="Y3:Y5"/>
  </mergeCells>
  <conditionalFormatting sqref="B6:B40">
    <cfRule type="cellIs" dxfId="328" priority="13" stopIfTrue="1" operator="equal">
      <formula>0</formula>
    </cfRule>
  </conditionalFormatting>
  <conditionalFormatting sqref="B42:B43">
    <cfRule type="cellIs" dxfId="327" priority="11" stopIfTrue="1" operator="equal">
      <formula>1</formula>
    </cfRule>
    <cfRule type="cellIs" dxfId="326" priority="12" stopIfTrue="1" operator="equal">
      <formula>0</formula>
    </cfRule>
  </conditionalFormatting>
  <conditionalFormatting sqref="C6:C40">
    <cfRule type="cellIs" dxfId="325" priority="9" operator="equal">
      <formula>1</formula>
    </cfRule>
    <cfRule type="cellIs" dxfId="324" priority="10" operator="equal">
      <formula>0</formula>
    </cfRule>
  </conditionalFormatting>
  <conditionalFormatting sqref="D6:D40">
    <cfRule type="cellIs" dxfId="323" priority="7" operator="equal">
      <formula>1</formula>
    </cfRule>
    <cfRule type="cellIs" dxfId="322" priority="8" operator="equal">
      <formula>0</formula>
    </cfRule>
  </conditionalFormatting>
  <conditionalFormatting sqref="E6:N40 P6:U40">
    <cfRule type="cellIs" dxfId="321" priority="5" operator="equal">
      <formula>1</formula>
    </cfRule>
    <cfRule type="cellIs" dxfId="320" priority="6" operator="equal">
      <formula>0</formula>
    </cfRule>
  </conditionalFormatting>
  <conditionalFormatting sqref="O6:O40">
    <cfRule type="cellIs" dxfId="319" priority="3" operator="equal">
      <formula>1</formula>
    </cfRule>
    <cfRule type="cellIs" dxfId="318" priority="4" operator="equal">
      <formula>0</formula>
    </cfRule>
  </conditionalFormatting>
  <conditionalFormatting sqref="V6:Y40">
    <cfRule type="cellIs" dxfId="317" priority="1" operator="equal">
      <formula>1</formula>
    </cfRule>
    <cfRule type="cellIs" dxfId="316" priority="2" operator="equal">
      <formula>0</formula>
    </cfRule>
  </conditionalFormatting>
  <pageMargins left="0.15748031496062992" right="0.15748031496062992" top="0.15748031496062992" bottom="0.15748031496062992" header="0.31496062992125984" footer="0.31496062992125984"/>
  <pageSetup paperSize="9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workbookViewId="0">
      <selection sqref="A1:U1"/>
    </sheetView>
  </sheetViews>
  <sheetFormatPr defaultColWidth="11.44140625" defaultRowHeight="11.25" customHeight="1" x14ac:dyDescent="0.25"/>
  <cols>
    <col min="1" max="1" width="33.5546875" style="11" customWidth="1"/>
    <col min="2" max="20" width="5.6640625" style="11" customWidth="1"/>
    <col min="21" max="16384" width="11.44140625" style="11"/>
  </cols>
  <sheetData>
    <row r="1" spans="1:21" ht="19.5" customHeight="1" x14ac:dyDescent="0.3">
      <c r="A1" s="282" t="s">
        <v>96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21" ht="11.25" customHeight="1" thickBot="1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s="110" customFormat="1" ht="14.25" customHeight="1" thickBot="1" x14ac:dyDescent="0.35">
      <c r="A3" s="113"/>
      <c r="B3" s="210" t="s">
        <v>18</v>
      </c>
      <c r="C3" s="211"/>
      <c r="D3" s="212"/>
      <c r="E3" s="427" t="s">
        <v>19</v>
      </c>
      <c r="F3" s="428"/>
      <c r="G3" s="429"/>
      <c r="H3" s="430" t="s">
        <v>34</v>
      </c>
      <c r="I3" s="430"/>
      <c r="J3" s="431"/>
    </row>
    <row r="4" spans="1:21" ht="15.75" customHeight="1" x14ac:dyDescent="0.25">
      <c r="A4" s="112" t="s">
        <v>43</v>
      </c>
      <c r="B4" s="432">
        <f>AVERAGE(B27:F27)</f>
        <v>0</v>
      </c>
      <c r="C4" s="433"/>
      <c r="D4" s="434"/>
      <c r="E4" s="432">
        <f>AVERAGE(G27:P27)</f>
        <v>0</v>
      </c>
      <c r="F4" s="433"/>
      <c r="G4" s="434"/>
      <c r="H4" s="432">
        <f>AVERAGE(Q27:T27)</f>
        <v>0</v>
      </c>
      <c r="I4" s="433"/>
      <c r="J4" s="434"/>
    </row>
    <row r="6" spans="1:21" ht="38.25" customHeight="1" x14ac:dyDescent="0.25"/>
    <row r="22" spans="1:20" ht="270" customHeight="1" x14ac:dyDescent="0.25"/>
    <row r="23" spans="1:20" s="111" customFormat="1" ht="24.6" x14ac:dyDescent="0.4">
      <c r="A23" s="282" t="s">
        <v>97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</row>
    <row r="25" spans="1:20" ht="16.5" customHeight="1" x14ac:dyDescent="0.3">
      <c r="A25" s="184"/>
      <c r="B25" s="424" t="s">
        <v>18</v>
      </c>
      <c r="C25" s="424"/>
      <c r="D25" s="424"/>
      <c r="E25" s="424"/>
      <c r="F25" s="424"/>
      <c r="G25" s="425" t="s">
        <v>19</v>
      </c>
      <c r="H25" s="425"/>
      <c r="I25" s="425"/>
      <c r="J25" s="425"/>
      <c r="K25" s="425"/>
      <c r="L25" s="425"/>
      <c r="M25" s="425"/>
      <c r="N25" s="425"/>
      <c r="O25" s="425"/>
      <c r="P25" s="425"/>
      <c r="Q25" s="426" t="s">
        <v>34</v>
      </c>
      <c r="R25" s="426"/>
      <c r="S25" s="426"/>
      <c r="T25" s="426"/>
    </row>
    <row r="26" spans="1:20" ht="81" customHeight="1" x14ac:dyDescent="0.25">
      <c r="A26" s="184"/>
      <c r="B26" s="183" t="s">
        <v>39</v>
      </c>
      <c r="C26" s="183" t="s">
        <v>3</v>
      </c>
      <c r="D26" s="183" t="s">
        <v>13</v>
      </c>
      <c r="E26" s="183" t="s">
        <v>93</v>
      </c>
      <c r="F26" s="183" t="s">
        <v>94</v>
      </c>
      <c r="G26" s="183" t="s">
        <v>4</v>
      </c>
      <c r="H26" s="183" t="s">
        <v>5</v>
      </c>
      <c r="I26" s="183" t="s">
        <v>36</v>
      </c>
      <c r="J26" s="183" t="s">
        <v>40</v>
      </c>
      <c r="K26" s="183" t="s">
        <v>35</v>
      </c>
      <c r="L26" s="183" t="s">
        <v>8</v>
      </c>
      <c r="M26" s="183" t="s">
        <v>17</v>
      </c>
      <c r="N26" s="183" t="s">
        <v>124</v>
      </c>
      <c r="O26" s="183" t="s">
        <v>90</v>
      </c>
      <c r="P26" s="183" t="s">
        <v>91</v>
      </c>
      <c r="Q26" s="183" t="s">
        <v>14</v>
      </c>
      <c r="R26" s="183" t="s">
        <v>15</v>
      </c>
      <c r="S26" s="183" t="s">
        <v>16</v>
      </c>
      <c r="T26" s="183" t="s">
        <v>131</v>
      </c>
    </row>
    <row r="27" spans="1:20" ht="24.75" customHeight="1" x14ac:dyDescent="0.25">
      <c r="A27" s="185" t="s">
        <v>117</v>
      </c>
      <c r="B27" s="186">
        <f>AVERAGE('Первичные данные 3 кл.'!E6:E40)</f>
        <v>0</v>
      </c>
      <c r="C27" s="186">
        <f>AVERAGE('Первичные данные 3 кл.'!H6:H40)</f>
        <v>0</v>
      </c>
      <c r="D27" s="186">
        <f>AVERAGE('Первичные данные 3 кл.'!K6:K40)</f>
        <v>0</v>
      </c>
      <c r="E27" s="186">
        <f>AVERAGE('Первичные данные 3 кл.'!N6:N40)</f>
        <v>0</v>
      </c>
      <c r="F27" s="186">
        <f>AVERAGE('Первичные данные 3 кл.'!Q6:Q40)</f>
        <v>0</v>
      </c>
      <c r="G27" s="186">
        <f>AVERAGE('Первичные данные 3 кл.'!U6:U40)</f>
        <v>0</v>
      </c>
      <c r="H27" s="186">
        <f>AVERAGE('Первичные данные 3 кл.'!Y6:Y40)</f>
        <v>0</v>
      </c>
      <c r="I27" s="186">
        <f>AVERAGE('Первичные данные 3 кл.'!AC6:AC40)</f>
        <v>0</v>
      </c>
      <c r="J27" s="186">
        <f>AVERAGE('Первичные данные 3 кл.'!AG6:AG40)</f>
        <v>0</v>
      </c>
      <c r="K27" s="186">
        <f>AVERAGE('Первичные данные 3 кл.'!AK6:AK40)</f>
        <v>0</v>
      </c>
      <c r="L27" s="186">
        <f>AVERAGE('Первичные данные 3 кл.'!AO6:AO40)</f>
        <v>0</v>
      </c>
      <c r="M27" s="186">
        <f>AVERAGE('Первичные данные 3 кл.'!AS6:AS40)</f>
        <v>0</v>
      </c>
      <c r="N27" s="186">
        <f>AVERAGE('Первичные данные 3 кл.'!AW6:AW40)</f>
        <v>0</v>
      </c>
      <c r="O27" s="186">
        <f>AVERAGE('Первичные данные 3 кл.'!BA6:BA40)</f>
        <v>0</v>
      </c>
      <c r="P27" s="186">
        <f>AVERAGE('Первичные данные 3 кл.'!BE6:BE40)</f>
        <v>0</v>
      </c>
      <c r="Q27" s="186">
        <f>AVERAGE('Первичные данные 3 кл.'!BI6:BI40)</f>
        <v>0</v>
      </c>
      <c r="R27" s="186">
        <f>AVERAGE('Первичные данные 3 кл.'!BM6:BM40)</f>
        <v>0</v>
      </c>
      <c r="S27" s="186">
        <f>AVERAGE('Первичные данные 3 кл.'!BQ6:BQ40)</f>
        <v>0</v>
      </c>
      <c r="T27" s="186">
        <f>AVERAGE('Первичные данные 3 кл.'!BU6:BU40)</f>
        <v>0</v>
      </c>
    </row>
  </sheetData>
  <sheetProtection password="CF36" sheet="1"/>
  <mergeCells count="10">
    <mergeCell ref="A23:T23"/>
    <mergeCell ref="B25:F25"/>
    <mergeCell ref="G25:P25"/>
    <mergeCell ref="Q25:T25"/>
    <mergeCell ref="A1:U1"/>
    <mergeCell ref="E3:G3"/>
    <mergeCell ref="H3:J3"/>
    <mergeCell ref="B4:D4"/>
    <mergeCell ref="E4:G4"/>
    <mergeCell ref="H4:J4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5"/>
  <sheetViews>
    <sheetView workbookViewId="0">
      <selection activeCell="A6" sqref="A6"/>
    </sheetView>
  </sheetViews>
  <sheetFormatPr defaultColWidth="11.44140625" defaultRowHeight="13.2" x14ac:dyDescent="0.25"/>
  <cols>
    <col min="1" max="1" width="3.44140625" style="15" customWidth="1"/>
    <col min="2" max="2" width="18.5546875" style="177" customWidth="1"/>
    <col min="3" max="15" width="9" style="15" customWidth="1"/>
    <col min="16" max="16384" width="11.44140625" style="15"/>
  </cols>
  <sheetData>
    <row r="1" spans="1:15" ht="15" customHeight="1" thickBot="1" x14ac:dyDescent="0.3">
      <c r="A1" s="314" t="s">
        <v>118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s="170" customFormat="1" ht="15" customHeight="1" thickBot="1" x14ac:dyDescent="0.3">
      <c r="A2" s="167"/>
      <c r="B2" s="209" t="s">
        <v>95</v>
      </c>
      <c r="C2" s="415" t="s">
        <v>18</v>
      </c>
      <c r="D2" s="416"/>
      <c r="E2" s="416"/>
      <c r="F2" s="415" t="s">
        <v>19</v>
      </c>
      <c r="G2" s="416"/>
      <c r="H2" s="416"/>
      <c r="I2" s="416"/>
      <c r="J2" s="416"/>
      <c r="K2" s="416"/>
      <c r="L2" s="416"/>
      <c r="M2" s="403" t="s">
        <v>34</v>
      </c>
      <c r="N2" s="404"/>
      <c r="O2" s="405"/>
    </row>
    <row r="3" spans="1:15" s="170" customFormat="1" ht="15" customHeight="1" thickBot="1" x14ac:dyDescent="0.3">
      <c r="A3" s="171"/>
      <c r="B3" s="172"/>
      <c r="C3" s="398" t="s">
        <v>86</v>
      </c>
      <c r="D3" s="386"/>
      <c r="E3" s="386"/>
      <c r="F3" s="398" t="s">
        <v>86</v>
      </c>
      <c r="G3" s="386"/>
      <c r="H3" s="386"/>
      <c r="I3" s="386"/>
      <c r="J3" s="386"/>
      <c r="K3" s="386"/>
      <c r="L3" s="386"/>
      <c r="M3" s="399" t="s">
        <v>86</v>
      </c>
      <c r="N3" s="400"/>
      <c r="O3" s="401"/>
    </row>
    <row r="4" spans="1:15" ht="54.75" customHeight="1" x14ac:dyDescent="0.25">
      <c r="A4" s="422" t="s">
        <v>0</v>
      </c>
      <c r="B4" s="422" t="s">
        <v>1</v>
      </c>
      <c r="C4" s="413" t="s">
        <v>2</v>
      </c>
      <c r="D4" s="413" t="s">
        <v>3</v>
      </c>
      <c r="E4" s="413" t="s">
        <v>13</v>
      </c>
      <c r="F4" s="413" t="s">
        <v>4</v>
      </c>
      <c r="G4" s="413" t="s">
        <v>5</v>
      </c>
      <c r="H4" s="413" t="s">
        <v>36</v>
      </c>
      <c r="I4" s="413" t="s">
        <v>7</v>
      </c>
      <c r="J4" s="413" t="s">
        <v>35</v>
      </c>
      <c r="K4" s="413" t="s">
        <v>8</v>
      </c>
      <c r="L4" s="413" t="s">
        <v>17</v>
      </c>
      <c r="M4" s="413" t="s">
        <v>14</v>
      </c>
      <c r="N4" s="413" t="s">
        <v>15</v>
      </c>
      <c r="O4" s="413" t="s">
        <v>16</v>
      </c>
    </row>
    <row r="5" spans="1:15" ht="18.75" customHeight="1" x14ac:dyDescent="0.25">
      <c r="A5" s="423"/>
      <c r="B5" s="42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</row>
    <row r="6" spans="1:15" ht="11.25" customHeight="1" x14ac:dyDescent="0.3">
      <c r="A6" s="176">
        <v>1</v>
      </c>
      <c r="B6" s="149">
        <f>'Первичные данные 3 кл.'!B6</f>
        <v>0</v>
      </c>
      <c r="C6" s="10" t="str">
        <f>IF('инд. оценка уровня 3кл.'!C6=" "," ",IF('инд. оценка уровня 3кл.'!C6=0,IF('группы 2 кл.'!B5=1,"C","D"),IF('группы 2 кл.'!B5=1,"A",IF('группы 2 кл.'!B5=4,"C","B"))))</f>
        <v>D</v>
      </c>
      <c r="D6" s="10" t="str">
        <f>IF('инд. оценка уровня 3кл.'!D6=" "," ",IF('инд. оценка уровня 3кл.'!D6=0,IF('группы 2 кл.'!C5=1,"C","D"),IF('группы 2 кл.'!C5=1,"A",IF('группы 2 кл.'!C5=4,"C","B"))))</f>
        <v>D</v>
      </c>
      <c r="E6" s="10" t="str">
        <f>IF('инд. оценка уровня 3кл.'!E6=" "," ",IF('инд. оценка уровня 3кл.'!E6=0,IF('группы 2 кл.'!D5=1,"C","D"),IF('группы 2 кл.'!D5=1,"A",IF('группы 2 кл.'!D5=4,"C","B"))))</f>
        <v>D</v>
      </c>
      <c r="F6" s="10" t="str">
        <f>IF('инд. оценка уровня 3кл.'!H6=" "," ",IF('инд. оценка уровня 3кл.'!H6=0,IF('группы 2 кл.'!E5=1,"C","D"),IF('группы 2 кл.'!E5=1,"A",IF('группы 2 кл.'!E5=4,"C","B"))))</f>
        <v>D</v>
      </c>
      <c r="G6" s="10" t="str">
        <f>IF('инд. оценка уровня 3кл.'!I6=" "," ",IF('инд. оценка уровня 3кл.'!I6=0,IF('группы 2 кл.'!F5=1,"C","D"),IF('группы 2 кл.'!F5=1,"A",IF('группы 2 кл.'!F5=4,"C","B"))))</f>
        <v>D</v>
      </c>
      <c r="H6" s="10" t="str">
        <f>IF('инд. оценка уровня 3кл.'!J6=" "," ",IF('инд. оценка уровня 3кл.'!J6=0,IF('группы 2 кл.'!G5=1,"C","D"),IF('группы 2 кл.'!G5=1,"A",IF('группы 2 кл.'!G5=4,"C","B"))))</f>
        <v>D</v>
      </c>
      <c r="I6" s="10" t="str">
        <f>IF('инд. оценка уровня 3кл.'!K6=" "," ",IF('инд. оценка уровня 3кл.'!K6=0,IF('группы 2 кл.'!H5=1,"C","D"),IF('группы 2 кл.'!H5=1,"A",IF('группы 2 кл.'!H5=4,"C","B"))))</f>
        <v>D</v>
      </c>
      <c r="J6" s="10" t="str">
        <f>IF('инд. оценка уровня 3кл.'!L6=" "," ",IF('инд. оценка уровня 3кл.'!L6=0,IF('группы 2 кл.'!I5=1,"C","D"),IF('группы 2 кл.'!I5=1,"A",IF('группы 2 кл.'!I5=4,"C","B"))))</f>
        <v>D</v>
      </c>
      <c r="K6" s="10" t="str">
        <f>IF('инд. оценка уровня 3кл.'!M6=" "," ",IF('инд. оценка уровня 3кл.'!M6=0,IF('группы 2 кл.'!J5=1,"C","D"),IF('группы 2 кл.'!J5=1,"A",IF('группы 2 кл.'!J5=4,"C","B"))))</f>
        <v>D</v>
      </c>
      <c r="L6" s="10" t="str">
        <f>IF('инд. оценка уровня 3кл.'!N6=" "," ",IF('инд. оценка уровня 3кл.'!N6=0,IF('группы 2 кл.'!K5=1,"C","D"),IF('группы 2 кл.'!K5=1,"A",IF('группы 2 кл.'!K5=4,"C","B"))))</f>
        <v>D</v>
      </c>
      <c r="M6" s="10" t="str">
        <f>IF('инд. оценка уровня 3кл.'!R6=" "," ",IF('инд. оценка уровня 3кл.'!R6=0,IF('группы 2 кл.'!L5=1,"C","D"),IF('группы 2 кл.'!L5=1,"A",IF('группы 2 кл.'!L5=4,"C","B"))))</f>
        <v>D</v>
      </c>
      <c r="N6" s="10" t="str">
        <f>IF('инд. оценка уровня 3кл.'!S6=" "," ",IF('инд. оценка уровня 3кл.'!S6=0,IF('группы 2 кл.'!M5=1,"C","D"),IF('группы 2 кл.'!M5=1,"A",IF('группы 2 кл.'!M5=4,"C","B"))))</f>
        <v>D</v>
      </c>
      <c r="O6" s="195" t="str">
        <f>IF('инд. оценка уровня 3кл.'!T6=" "," ",IF('инд. оценка уровня 3кл.'!T6=0,IF('группы 2 кл.'!N5=1,"C","D"),IF('группы 2 кл.'!N5=1,"A",IF('группы 2 кл.'!N5=4,"C","B"))))</f>
        <v>D</v>
      </c>
    </row>
    <row r="7" spans="1:15" ht="11.25" customHeight="1" x14ac:dyDescent="0.3">
      <c r="A7" s="176">
        <v>2</v>
      </c>
      <c r="B7" s="149">
        <f>'Первичные данные 3 кл.'!B7</f>
        <v>0</v>
      </c>
      <c r="C7" s="10" t="str">
        <f>IF('инд. оценка уровня 3кл.'!C7=" ","",IF('инд. оценка уровня 3кл.'!C7=0,IF('группы 2 кл.'!B6=1,"C","D"),IF('группы 2 кл.'!B6=1,"A",IF('группы 2 кл.'!B6=4,"C","B"))))</f>
        <v>D</v>
      </c>
      <c r="D7" s="10" t="str">
        <f>IF('инд. оценка уровня 3кл.'!D7=" "," ",IF('инд. оценка уровня 3кл.'!D7=0,IF('группы 2 кл.'!C6=1,"C","D"),IF('группы 2 кл.'!C6=1,"A",IF('группы 2 кл.'!C6=4,"C","B"))))</f>
        <v>D</v>
      </c>
      <c r="E7" s="10" t="str">
        <f>IF('инд. оценка уровня 3кл.'!E7=" "," ",IF('инд. оценка уровня 3кл.'!E7=0,IF('группы 2 кл.'!D6=1,"C","D"),IF('группы 2 кл.'!D6=1,"A",IF('группы 2 кл.'!D6=4,"C","B"))))</f>
        <v>D</v>
      </c>
      <c r="F7" s="10" t="str">
        <f>IF('инд. оценка уровня 3кл.'!H7=" "," ",IF('инд. оценка уровня 3кл.'!H7=0,IF('группы 2 кл.'!E6=1,"C","D"),IF('группы 2 кл.'!E6=1,"A",IF('группы 2 кл.'!E6=4,"C","B"))))</f>
        <v>D</v>
      </c>
      <c r="G7" s="10" t="str">
        <f>IF('инд. оценка уровня 3кл.'!I7=" "," ",IF('инд. оценка уровня 3кл.'!I7=0,IF('группы 2 кл.'!F6=1,"C","D"),IF('группы 2 кл.'!F6=1,"A",IF('группы 2 кл.'!F6=4,"C","B"))))</f>
        <v>D</v>
      </c>
      <c r="H7" s="10" t="str">
        <f>IF('инд. оценка уровня 3кл.'!J7=" "," ",IF('инд. оценка уровня 3кл.'!J7=0,IF('группы 2 кл.'!G6=1,"C","D"),IF('группы 2 кл.'!G6=1,"A",IF('группы 2 кл.'!G6=4,"C","B"))))</f>
        <v>D</v>
      </c>
      <c r="I7" s="10" t="str">
        <f>IF('инд. оценка уровня 3кл.'!K7=" "," ",IF('инд. оценка уровня 3кл.'!K7=0,IF('группы 2 кл.'!H6=1,"C","D"),IF('группы 2 кл.'!H6=1,"A",IF('группы 2 кл.'!H6=4,"C","B"))))</f>
        <v>D</v>
      </c>
      <c r="J7" s="10" t="str">
        <f>IF('инд. оценка уровня 3кл.'!L7=" "," ",IF('инд. оценка уровня 3кл.'!L7=0,IF('группы 2 кл.'!I6=1,"C","D"),IF('группы 2 кл.'!I6=1,"A",IF('группы 2 кл.'!I6=4,"C","B"))))</f>
        <v>D</v>
      </c>
      <c r="K7" s="10" t="str">
        <f>IF('инд. оценка уровня 3кл.'!M7=" "," ",IF('инд. оценка уровня 3кл.'!M7=0,IF('группы 2 кл.'!J6=1,"C","D"),IF('группы 2 кл.'!J6=1,"A",IF('группы 2 кл.'!J6=4,"C","B"))))</f>
        <v>D</v>
      </c>
      <c r="L7" s="10" t="str">
        <f>IF('инд. оценка уровня 3кл.'!N7=" "," ",IF('инд. оценка уровня 3кл.'!N7=0,IF('группы 2 кл.'!K6=1,"C","D"),IF('группы 2 кл.'!K6=1,"A",IF('группы 2 кл.'!K6=4,"C","B"))))</f>
        <v>D</v>
      </c>
      <c r="M7" s="10" t="str">
        <f>IF('инд. оценка уровня 3кл.'!R7=" "," ",IF('инд. оценка уровня 3кл.'!R7=0,IF('группы 2 кл.'!L6=1,"C","D"),IF('группы 2 кл.'!L6=1,"A",IF('группы 2 кл.'!L6=4,"C","B"))))</f>
        <v>D</v>
      </c>
      <c r="N7" s="10" t="str">
        <f>IF('инд. оценка уровня 3кл.'!S7=" "," ",IF('инд. оценка уровня 3кл.'!S7=0,IF('группы 2 кл.'!M6=1,"C","D"),IF('группы 2 кл.'!M6=1,"A",IF('группы 2 кл.'!M6=4,"C","B"))))</f>
        <v>D</v>
      </c>
      <c r="O7" s="195" t="str">
        <f>IF('инд. оценка уровня 3кл.'!T7=" "," ",IF('инд. оценка уровня 3кл.'!T7=0,IF('группы 2 кл.'!N6=1,"C","D"),IF('группы 2 кл.'!N6=1,"A",IF('группы 2 кл.'!N6=4,"C","B"))))</f>
        <v>D</v>
      </c>
    </row>
    <row r="8" spans="1:15" ht="11.25" customHeight="1" x14ac:dyDescent="0.3">
      <c r="A8" s="176">
        <v>3</v>
      </c>
      <c r="B8" s="149">
        <f>'Первичные данные 3 кл.'!B8</f>
        <v>0</v>
      </c>
      <c r="C8" s="10" t="str">
        <f>IF('инд. оценка уровня 3кл.'!C8=" ","",IF('инд. оценка уровня 3кл.'!C8=0,IF('группы 2 кл.'!B7=1,"C","D"),IF('группы 2 кл.'!B7=1,"A",IF('группы 2 кл.'!B7=4,"C","B"))))</f>
        <v>D</v>
      </c>
      <c r="D8" s="10" t="str">
        <f>IF('инд. оценка уровня 3кл.'!D8=" "," ",IF('инд. оценка уровня 3кл.'!D8=0,IF('группы 2 кл.'!C7=1,"C","D"),IF('группы 2 кл.'!C7=1,"A",IF('группы 2 кл.'!C7=4,"C","B"))))</f>
        <v>D</v>
      </c>
      <c r="E8" s="10" t="str">
        <f>IF('инд. оценка уровня 3кл.'!E8=" "," ",IF('инд. оценка уровня 3кл.'!E8=0,IF('группы 2 кл.'!D7=1,"C","D"),IF('группы 2 кл.'!D7=1,"A",IF('группы 2 кл.'!D7=4,"C","B"))))</f>
        <v>D</v>
      </c>
      <c r="F8" s="10" t="str">
        <f>IF('инд. оценка уровня 3кл.'!H8=" "," ",IF('инд. оценка уровня 3кл.'!H8=0,IF('группы 2 кл.'!E7=1,"C","D"),IF('группы 2 кл.'!E7=1,"A",IF('группы 2 кл.'!E7=4,"C","B"))))</f>
        <v>D</v>
      </c>
      <c r="G8" s="10" t="str">
        <f>IF('инд. оценка уровня 3кл.'!I8=" "," ",IF('инд. оценка уровня 3кл.'!I8=0,IF('группы 2 кл.'!F7=1,"C","D"),IF('группы 2 кл.'!F7=1,"A",IF('группы 2 кл.'!F7=4,"C","B"))))</f>
        <v>D</v>
      </c>
      <c r="H8" s="10" t="str">
        <f>IF('инд. оценка уровня 3кл.'!J8=" "," ",IF('инд. оценка уровня 3кл.'!J8=0,IF('группы 2 кл.'!G7=1,"C","D"),IF('группы 2 кл.'!G7=1,"A",IF('группы 2 кл.'!G7=4,"C","B"))))</f>
        <v>D</v>
      </c>
      <c r="I8" s="10" t="str">
        <f>IF('инд. оценка уровня 3кл.'!K8=" "," ",IF('инд. оценка уровня 3кл.'!K8=0,IF('группы 2 кл.'!H7=1,"C","D"),IF('группы 2 кл.'!H7=1,"A",IF('группы 2 кл.'!H7=4,"C","B"))))</f>
        <v>D</v>
      </c>
      <c r="J8" s="10" t="str">
        <f>IF('инд. оценка уровня 3кл.'!L8=" "," ",IF('инд. оценка уровня 3кл.'!L8=0,IF('группы 2 кл.'!I7=1,"C","D"),IF('группы 2 кл.'!I7=1,"A",IF('группы 2 кл.'!I7=4,"C","B"))))</f>
        <v>D</v>
      </c>
      <c r="K8" s="10" t="str">
        <f>IF('инд. оценка уровня 3кл.'!M8=" "," ",IF('инд. оценка уровня 3кл.'!M8=0,IF('группы 2 кл.'!J7=1,"C","D"),IF('группы 2 кл.'!J7=1,"A",IF('группы 2 кл.'!J7=4,"C","B"))))</f>
        <v>D</v>
      </c>
      <c r="L8" s="10" t="str">
        <f>IF('инд. оценка уровня 3кл.'!N8=" "," ",IF('инд. оценка уровня 3кл.'!N8=0,IF('группы 2 кл.'!K7=1,"C","D"),IF('группы 2 кл.'!K7=1,"A",IF('группы 2 кл.'!K7=4,"C","B"))))</f>
        <v>D</v>
      </c>
      <c r="M8" s="10" t="str">
        <f>IF('инд. оценка уровня 3кл.'!R8=" "," ",IF('инд. оценка уровня 3кл.'!R8=0,IF('группы 2 кл.'!L7=1,"C","D"),IF('группы 2 кл.'!L7=1,"A",IF('группы 2 кл.'!L7=4,"C","B"))))</f>
        <v>D</v>
      </c>
      <c r="N8" s="10" t="str">
        <f>IF('инд. оценка уровня 3кл.'!S8=" "," ",IF('инд. оценка уровня 3кл.'!S8=0,IF('группы 2 кл.'!M7=1,"C","D"),IF('группы 2 кл.'!M7=1,"A",IF('группы 2 кл.'!M7=4,"C","B"))))</f>
        <v>D</v>
      </c>
      <c r="O8" s="195" t="str">
        <f>IF('инд. оценка уровня 3кл.'!T8=" "," ",IF('инд. оценка уровня 3кл.'!T8=0,IF('группы 2 кл.'!N7=1,"C","D"),IF('группы 2 кл.'!N7=1,"A",IF('группы 2 кл.'!N7=4,"C","B"))))</f>
        <v>D</v>
      </c>
    </row>
    <row r="9" spans="1:15" ht="11.25" customHeight="1" x14ac:dyDescent="0.3">
      <c r="A9" s="176">
        <v>4</v>
      </c>
      <c r="B9" s="149">
        <f>'Первичные данные 3 кл.'!B9</f>
        <v>0</v>
      </c>
      <c r="C9" s="10" t="str">
        <f>IF('инд. оценка уровня 3кл.'!C9=" ","",IF('инд. оценка уровня 3кл.'!C9=0,IF('группы 2 кл.'!B8=1,"C","D"),IF('группы 2 кл.'!B8=1,"A",IF('группы 2 кл.'!B8=4,"C","B"))))</f>
        <v>D</v>
      </c>
      <c r="D9" s="10" t="str">
        <f>IF('инд. оценка уровня 3кл.'!D9=" "," ",IF('инд. оценка уровня 3кл.'!D9=0,IF('группы 2 кл.'!C8=1,"C","D"),IF('группы 2 кл.'!C8=1,"A",IF('группы 2 кл.'!C8=4,"C","B"))))</f>
        <v>D</v>
      </c>
      <c r="E9" s="10" t="str">
        <f>IF('инд. оценка уровня 3кл.'!E9=" "," ",IF('инд. оценка уровня 3кл.'!E9=0,IF('группы 2 кл.'!D8=1,"C","D"),IF('группы 2 кл.'!D8=1,"A",IF('группы 2 кл.'!D8=4,"C","B"))))</f>
        <v>D</v>
      </c>
      <c r="F9" s="10" t="str">
        <f>IF('инд. оценка уровня 3кл.'!H9=" "," ",IF('инд. оценка уровня 3кл.'!H9=0,IF('группы 2 кл.'!E8=1,"C","D"),IF('группы 2 кл.'!E8=1,"A",IF('группы 2 кл.'!E8=4,"C","B"))))</f>
        <v>D</v>
      </c>
      <c r="G9" s="10" t="str">
        <f>IF('инд. оценка уровня 3кл.'!I9=" "," ",IF('инд. оценка уровня 3кл.'!I9=0,IF('группы 2 кл.'!F8=1,"C","D"),IF('группы 2 кл.'!F8=1,"A",IF('группы 2 кл.'!F8=4,"C","B"))))</f>
        <v>D</v>
      </c>
      <c r="H9" s="10" t="str">
        <f>IF('инд. оценка уровня 3кл.'!J9=" "," ",IF('инд. оценка уровня 3кл.'!J9=0,IF('группы 2 кл.'!G8=1,"C","D"),IF('группы 2 кл.'!G8=1,"A",IF('группы 2 кл.'!G8=4,"C","B"))))</f>
        <v>D</v>
      </c>
      <c r="I9" s="10" t="str">
        <f>IF('инд. оценка уровня 3кл.'!K9=" "," ",IF('инд. оценка уровня 3кл.'!K9=0,IF('группы 2 кл.'!H8=1,"C","D"),IF('группы 2 кл.'!H8=1,"A",IF('группы 2 кл.'!H8=4,"C","B"))))</f>
        <v>D</v>
      </c>
      <c r="J9" s="10" t="str">
        <f>IF('инд. оценка уровня 3кл.'!L9=" "," ",IF('инд. оценка уровня 3кл.'!L9=0,IF('группы 2 кл.'!I8=1,"C","D"),IF('группы 2 кл.'!I8=1,"A",IF('группы 2 кл.'!I8=4,"C","B"))))</f>
        <v>D</v>
      </c>
      <c r="K9" s="10" t="str">
        <f>IF('инд. оценка уровня 3кл.'!M9=" "," ",IF('инд. оценка уровня 3кл.'!M9=0,IF('группы 2 кл.'!J8=1,"C","D"),IF('группы 2 кл.'!J8=1,"A",IF('группы 2 кл.'!J8=4,"C","B"))))</f>
        <v>D</v>
      </c>
      <c r="L9" s="10" t="str">
        <f>IF('инд. оценка уровня 3кл.'!N9=" "," ",IF('инд. оценка уровня 3кл.'!N9=0,IF('группы 2 кл.'!K8=1,"C","D"),IF('группы 2 кл.'!K8=1,"A",IF('группы 2 кл.'!K8=4,"C","B"))))</f>
        <v>D</v>
      </c>
      <c r="M9" s="10" t="str">
        <f>IF('инд. оценка уровня 3кл.'!R9=" "," ",IF('инд. оценка уровня 3кл.'!R9=0,IF('группы 2 кл.'!L8=1,"C","D"),IF('группы 2 кл.'!L8=1,"A",IF('группы 2 кл.'!L8=4,"C","B"))))</f>
        <v>D</v>
      </c>
      <c r="N9" s="10" t="str">
        <f>IF('инд. оценка уровня 3кл.'!S9=" "," ",IF('инд. оценка уровня 3кл.'!S9=0,IF('группы 2 кл.'!M8=1,"C","D"),IF('группы 2 кл.'!M8=1,"A",IF('группы 2 кл.'!M8=4,"C","B"))))</f>
        <v>D</v>
      </c>
      <c r="O9" s="195" t="str">
        <f>IF('инд. оценка уровня 3кл.'!T9=" "," ",IF('инд. оценка уровня 3кл.'!T9=0,IF('группы 2 кл.'!N8=1,"C","D"),IF('группы 2 кл.'!N8=1,"A",IF('группы 2 кл.'!N8=4,"C","B"))))</f>
        <v>D</v>
      </c>
    </row>
    <row r="10" spans="1:15" ht="11.25" customHeight="1" x14ac:dyDescent="0.3">
      <c r="A10" s="176">
        <v>5</v>
      </c>
      <c r="B10" s="149">
        <f>'Первичные данные 3 кл.'!B10</f>
        <v>0</v>
      </c>
      <c r="C10" s="10" t="str">
        <f>IF('инд. оценка уровня 3кл.'!C10=" ","",IF('инд. оценка уровня 3кл.'!C10=0,IF('группы 2 кл.'!B9=1,"C","D"),IF('группы 2 кл.'!B9=1,"A",IF('группы 2 кл.'!B9=4,"C","B"))))</f>
        <v>D</v>
      </c>
      <c r="D10" s="10" t="str">
        <f>IF('инд. оценка уровня 3кл.'!D10=" "," ",IF('инд. оценка уровня 3кл.'!D10=0,IF('группы 2 кл.'!C9=1,"C","D"),IF('группы 2 кл.'!C9=1,"A",IF('группы 2 кл.'!C9=4,"C","B"))))</f>
        <v>D</v>
      </c>
      <c r="E10" s="10" t="str">
        <f>IF('инд. оценка уровня 3кл.'!E10=" "," ",IF('инд. оценка уровня 3кл.'!E10=0,IF('группы 2 кл.'!D9=1,"C","D"),IF('группы 2 кл.'!D9=1,"A",IF('группы 2 кл.'!D9=4,"C","B"))))</f>
        <v>D</v>
      </c>
      <c r="F10" s="10" t="str">
        <f>IF('инд. оценка уровня 3кл.'!H10=" "," ",IF('инд. оценка уровня 3кл.'!H10=0,IF('группы 2 кл.'!E9=1,"C","D"),IF('группы 2 кл.'!E9=1,"A",IF('группы 2 кл.'!E9=4,"C","B"))))</f>
        <v>D</v>
      </c>
      <c r="G10" s="10" t="str">
        <f>IF('инд. оценка уровня 3кл.'!I10=" "," ",IF('инд. оценка уровня 3кл.'!I10=0,IF('группы 2 кл.'!F9=1,"C","D"),IF('группы 2 кл.'!F9=1,"A",IF('группы 2 кл.'!F9=4,"C","B"))))</f>
        <v>D</v>
      </c>
      <c r="H10" s="10" t="str">
        <f>IF('инд. оценка уровня 3кл.'!J10=" "," ",IF('инд. оценка уровня 3кл.'!J10=0,IF('группы 2 кл.'!G9=1,"C","D"),IF('группы 2 кл.'!G9=1,"A",IF('группы 2 кл.'!G9=4,"C","B"))))</f>
        <v>D</v>
      </c>
      <c r="I10" s="10" t="str">
        <f>IF('инд. оценка уровня 3кл.'!K10=" "," ",IF('инд. оценка уровня 3кл.'!K10=0,IF('группы 2 кл.'!H9=1,"C","D"),IF('группы 2 кл.'!H9=1,"A",IF('группы 2 кл.'!H9=4,"C","B"))))</f>
        <v>D</v>
      </c>
      <c r="J10" s="10" t="str">
        <f>IF('инд. оценка уровня 3кл.'!L10=" "," ",IF('инд. оценка уровня 3кл.'!L10=0,IF('группы 2 кл.'!I9=1,"C","D"),IF('группы 2 кл.'!I9=1,"A",IF('группы 2 кл.'!I9=4,"C","B"))))</f>
        <v>D</v>
      </c>
      <c r="K10" s="10" t="str">
        <f>IF('инд. оценка уровня 3кл.'!M10=" "," ",IF('инд. оценка уровня 3кл.'!M10=0,IF('группы 2 кл.'!J9=1,"C","D"),IF('группы 2 кл.'!J9=1,"A",IF('группы 2 кл.'!J9=4,"C","B"))))</f>
        <v>D</v>
      </c>
      <c r="L10" s="10" t="str">
        <f>IF('инд. оценка уровня 3кл.'!N10=" "," ",IF('инд. оценка уровня 3кл.'!N10=0,IF('группы 2 кл.'!K9=1,"C","D"),IF('группы 2 кл.'!K9=1,"A",IF('группы 2 кл.'!K9=4,"C","B"))))</f>
        <v>D</v>
      </c>
      <c r="M10" s="10" t="str">
        <f>IF('инд. оценка уровня 3кл.'!R10=" "," ",IF('инд. оценка уровня 3кл.'!R10=0,IF('группы 2 кл.'!L9=1,"C","D"),IF('группы 2 кл.'!L9=1,"A",IF('группы 2 кл.'!L9=4,"C","B"))))</f>
        <v>D</v>
      </c>
      <c r="N10" s="10" t="str">
        <f>IF('инд. оценка уровня 3кл.'!S10=" "," ",IF('инд. оценка уровня 3кл.'!S10=0,IF('группы 2 кл.'!M9=1,"C","D"),IF('группы 2 кл.'!M9=1,"A",IF('группы 2 кл.'!M9=4,"C","B"))))</f>
        <v>D</v>
      </c>
      <c r="O10" s="195" t="str">
        <f>IF('инд. оценка уровня 3кл.'!T10=" "," ",IF('инд. оценка уровня 3кл.'!T10=0,IF('группы 2 кл.'!N9=1,"C","D"),IF('группы 2 кл.'!N9=1,"A",IF('группы 2 кл.'!N9=4,"C","B"))))</f>
        <v>D</v>
      </c>
    </row>
    <row r="11" spans="1:15" ht="11.25" customHeight="1" x14ac:dyDescent="0.3">
      <c r="A11" s="176">
        <v>6</v>
      </c>
      <c r="B11" s="149">
        <f>'Первичные данные 3 кл.'!B11</f>
        <v>0</v>
      </c>
      <c r="C11" s="10" t="str">
        <f>IF('инд. оценка уровня 3кл.'!C11=" ","",IF('инд. оценка уровня 3кл.'!C11=0,IF('группы 2 кл.'!B10=1,"C","D"),IF('группы 2 кл.'!B10=1,"A",IF('группы 2 кл.'!B10=4,"C","B"))))</f>
        <v>D</v>
      </c>
      <c r="D11" s="10" t="str">
        <f>IF('инд. оценка уровня 3кл.'!D11=" "," ",IF('инд. оценка уровня 3кл.'!D11=0,IF('группы 2 кл.'!C10=1,"C","D"),IF('группы 2 кл.'!C10=1,"A",IF('группы 2 кл.'!C10=4,"C","B"))))</f>
        <v>D</v>
      </c>
      <c r="E11" s="10" t="str">
        <f>IF('инд. оценка уровня 3кл.'!E11=" "," ",IF('инд. оценка уровня 3кл.'!E11=0,IF('группы 2 кл.'!D10=1,"C","D"),IF('группы 2 кл.'!D10=1,"A",IF('группы 2 кл.'!D10=4,"C","B"))))</f>
        <v>D</v>
      </c>
      <c r="F11" s="10" t="str">
        <f>IF('инд. оценка уровня 3кл.'!H11=" "," ",IF('инд. оценка уровня 3кл.'!H11=0,IF('группы 2 кл.'!E10=1,"C","D"),IF('группы 2 кл.'!E10=1,"A",IF('группы 2 кл.'!E10=4,"C","B"))))</f>
        <v>D</v>
      </c>
      <c r="G11" s="10" t="str">
        <f>IF('инд. оценка уровня 3кл.'!I11=" "," ",IF('инд. оценка уровня 3кл.'!I11=0,IF('группы 2 кл.'!F10=1,"C","D"),IF('группы 2 кл.'!F10=1,"A",IF('группы 2 кл.'!F10=4,"C","B"))))</f>
        <v>D</v>
      </c>
      <c r="H11" s="10" t="str">
        <f>IF('инд. оценка уровня 3кл.'!J11=" "," ",IF('инд. оценка уровня 3кл.'!J11=0,IF('группы 2 кл.'!G10=1,"C","D"),IF('группы 2 кл.'!G10=1,"A",IF('группы 2 кл.'!G10=4,"C","B"))))</f>
        <v>D</v>
      </c>
      <c r="I11" s="10" t="str">
        <f>IF('инд. оценка уровня 3кл.'!K11=" "," ",IF('инд. оценка уровня 3кл.'!K11=0,IF('группы 2 кл.'!H10=1,"C","D"),IF('группы 2 кл.'!H10=1,"A",IF('группы 2 кл.'!H10=4,"C","B"))))</f>
        <v>D</v>
      </c>
      <c r="J11" s="10" t="str">
        <f>IF('инд. оценка уровня 3кл.'!L11=" "," ",IF('инд. оценка уровня 3кл.'!L11=0,IF('группы 2 кл.'!I10=1,"C","D"),IF('группы 2 кл.'!I10=1,"A",IF('группы 2 кл.'!I10=4,"C","B"))))</f>
        <v>D</v>
      </c>
      <c r="K11" s="10" t="str">
        <f>IF('инд. оценка уровня 3кл.'!M11=" "," ",IF('инд. оценка уровня 3кл.'!M11=0,IF('группы 2 кл.'!J10=1,"C","D"),IF('группы 2 кл.'!J10=1,"A",IF('группы 2 кл.'!J10=4,"C","B"))))</f>
        <v>D</v>
      </c>
      <c r="L11" s="10" t="str">
        <f>IF('инд. оценка уровня 3кл.'!N11=" "," ",IF('инд. оценка уровня 3кл.'!N11=0,IF('группы 2 кл.'!K10=1,"C","D"),IF('группы 2 кл.'!K10=1,"A",IF('группы 2 кл.'!K10=4,"C","B"))))</f>
        <v>D</v>
      </c>
      <c r="M11" s="10" t="str">
        <f>IF('инд. оценка уровня 3кл.'!R11=" "," ",IF('инд. оценка уровня 3кл.'!R11=0,IF('группы 2 кл.'!L10=1,"C","D"),IF('группы 2 кл.'!L10=1,"A",IF('группы 2 кл.'!L10=4,"C","B"))))</f>
        <v>D</v>
      </c>
      <c r="N11" s="10" t="str">
        <f>IF('инд. оценка уровня 3кл.'!S11=" "," ",IF('инд. оценка уровня 3кл.'!S11=0,IF('группы 2 кл.'!M10=1,"C","D"),IF('группы 2 кл.'!M10=1,"A",IF('группы 2 кл.'!M10=4,"C","B"))))</f>
        <v>D</v>
      </c>
      <c r="O11" s="195" t="str">
        <f>IF('инд. оценка уровня 3кл.'!T11=" "," ",IF('инд. оценка уровня 3кл.'!T11=0,IF('группы 2 кл.'!N10=1,"C","D"),IF('группы 2 кл.'!N10=1,"A",IF('группы 2 кл.'!N10=4,"C","B"))))</f>
        <v>D</v>
      </c>
    </row>
    <row r="12" spans="1:15" ht="11.25" customHeight="1" x14ac:dyDescent="0.3">
      <c r="A12" s="176">
        <v>7</v>
      </c>
      <c r="B12" s="149">
        <f>'Первичные данные 3 кл.'!B12</f>
        <v>0</v>
      </c>
      <c r="C12" s="10" t="str">
        <f>IF('инд. оценка уровня 3кл.'!C12=" ","",IF('инд. оценка уровня 3кл.'!C12=0,IF('группы 2 кл.'!B11=1,"C","D"),IF('группы 2 кл.'!B11=1,"A",IF('группы 2 кл.'!B11=4,"C","B"))))</f>
        <v>D</v>
      </c>
      <c r="D12" s="10" t="str">
        <f>IF('инд. оценка уровня 3кл.'!D12=" "," ",IF('инд. оценка уровня 3кл.'!D12=0,IF('группы 2 кл.'!C11=1,"C","D"),IF('группы 2 кл.'!C11=1,"A",IF('группы 2 кл.'!C11=4,"C","B"))))</f>
        <v>D</v>
      </c>
      <c r="E12" s="10" t="str">
        <f>IF('инд. оценка уровня 3кл.'!E12=" "," ",IF('инд. оценка уровня 3кл.'!E12=0,IF('группы 2 кл.'!D11=1,"C","D"),IF('группы 2 кл.'!D11=1,"A",IF('группы 2 кл.'!D11=4,"C","B"))))</f>
        <v>D</v>
      </c>
      <c r="F12" s="10" t="str">
        <f>IF('инд. оценка уровня 3кл.'!H12=" "," ",IF('инд. оценка уровня 3кл.'!H12=0,IF('группы 2 кл.'!E11=1,"C","D"),IF('группы 2 кл.'!E11=1,"A",IF('группы 2 кл.'!E11=4,"C","B"))))</f>
        <v>D</v>
      </c>
      <c r="G12" s="10" t="str">
        <f>IF('инд. оценка уровня 3кл.'!I12=" "," ",IF('инд. оценка уровня 3кл.'!I12=0,IF('группы 2 кл.'!F11=1,"C","D"),IF('группы 2 кл.'!F11=1,"A",IF('группы 2 кл.'!F11=4,"C","B"))))</f>
        <v>D</v>
      </c>
      <c r="H12" s="10" t="str">
        <f>IF('инд. оценка уровня 3кл.'!J12=" "," ",IF('инд. оценка уровня 3кл.'!J12=0,IF('группы 2 кл.'!G11=1,"C","D"),IF('группы 2 кл.'!G11=1,"A",IF('группы 2 кл.'!G11=4,"C","B"))))</f>
        <v>D</v>
      </c>
      <c r="I12" s="10" t="str">
        <f>IF('инд. оценка уровня 3кл.'!K12=" "," ",IF('инд. оценка уровня 3кл.'!K12=0,IF('группы 2 кл.'!H11=1,"C","D"),IF('группы 2 кл.'!H11=1,"A",IF('группы 2 кл.'!H11=4,"C","B"))))</f>
        <v>D</v>
      </c>
      <c r="J12" s="10" t="str">
        <f>IF('инд. оценка уровня 3кл.'!L12=" "," ",IF('инд. оценка уровня 3кл.'!L12=0,IF('группы 2 кл.'!I11=1,"C","D"),IF('группы 2 кл.'!I11=1,"A",IF('группы 2 кл.'!I11=4,"C","B"))))</f>
        <v>D</v>
      </c>
      <c r="K12" s="10" t="str">
        <f>IF('инд. оценка уровня 3кл.'!M12=" "," ",IF('инд. оценка уровня 3кл.'!M12=0,IF('группы 2 кл.'!J11=1,"C","D"),IF('группы 2 кл.'!J11=1,"A",IF('группы 2 кл.'!J11=4,"C","B"))))</f>
        <v>D</v>
      </c>
      <c r="L12" s="10" t="str">
        <f>IF('инд. оценка уровня 3кл.'!N12=" "," ",IF('инд. оценка уровня 3кл.'!N12=0,IF('группы 2 кл.'!K11=1,"C","D"),IF('группы 2 кл.'!K11=1,"A",IF('группы 2 кл.'!K11=4,"C","B"))))</f>
        <v>D</v>
      </c>
      <c r="M12" s="10" t="str">
        <f>IF('инд. оценка уровня 3кл.'!R12=" "," ",IF('инд. оценка уровня 3кл.'!R12=0,IF('группы 2 кл.'!L11=1,"C","D"),IF('группы 2 кл.'!L11=1,"A",IF('группы 2 кл.'!L11=4,"C","B"))))</f>
        <v>D</v>
      </c>
      <c r="N12" s="10" t="str">
        <f>IF('инд. оценка уровня 3кл.'!S12=" "," ",IF('инд. оценка уровня 3кл.'!S12=0,IF('группы 2 кл.'!M11=1,"C","D"),IF('группы 2 кл.'!M11=1,"A",IF('группы 2 кл.'!M11=4,"C","B"))))</f>
        <v>D</v>
      </c>
      <c r="O12" s="195" t="str">
        <f>IF('инд. оценка уровня 3кл.'!T12=" "," ",IF('инд. оценка уровня 3кл.'!T12=0,IF('группы 2 кл.'!N11=1,"C","D"),IF('группы 2 кл.'!N11=1,"A",IF('группы 2 кл.'!N11=4,"C","B"))))</f>
        <v>D</v>
      </c>
    </row>
    <row r="13" spans="1:15" ht="11.25" customHeight="1" x14ac:dyDescent="0.3">
      <c r="A13" s="176">
        <v>8</v>
      </c>
      <c r="B13" s="149">
        <f>'Первичные данные 3 кл.'!B13</f>
        <v>0</v>
      </c>
      <c r="C13" s="10" t="str">
        <f>IF('инд. оценка уровня 3кл.'!C13=" ","",IF('инд. оценка уровня 3кл.'!C13=0,IF('группы 2 кл.'!B12=1,"C","D"),IF('группы 2 кл.'!B12=1,"A",IF('группы 2 кл.'!B12=4,"C","B"))))</f>
        <v>D</v>
      </c>
      <c r="D13" s="10" t="str">
        <f>IF('инд. оценка уровня 3кл.'!D13=" "," ",IF('инд. оценка уровня 3кл.'!D13=0,IF('группы 2 кл.'!C12=1,"C","D"),IF('группы 2 кл.'!C12=1,"A",IF('группы 2 кл.'!C12=4,"C","B"))))</f>
        <v>D</v>
      </c>
      <c r="E13" s="10" t="str">
        <f>IF('инд. оценка уровня 3кл.'!E13=" "," ",IF('инд. оценка уровня 3кл.'!E13=0,IF('группы 2 кл.'!D12=1,"C","D"),IF('группы 2 кл.'!D12=1,"A",IF('группы 2 кл.'!D12=4,"C","B"))))</f>
        <v>D</v>
      </c>
      <c r="F13" s="10" t="str">
        <f>IF('инд. оценка уровня 3кл.'!H13=" "," ",IF('инд. оценка уровня 3кл.'!H13=0,IF('группы 2 кл.'!E12=1,"C","D"),IF('группы 2 кл.'!E12=1,"A",IF('группы 2 кл.'!E12=4,"C","B"))))</f>
        <v>D</v>
      </c>
      <c r="G13" s="10" t="str">
        <f>IF('инд. оценка уровня 3кл.'!I13=" "," ",IF('инд. оценка уровня 3кл.'!I13=0,IF('группы 2 кл.'!F12=1,"C","D"),IF('группы 2 кл.'!F12=1,"A",IF('группы 2 кл.'!F12=4,"C","B"))))</f>
        <v>D</v>
      </c>
      <c r="H13" s="10" t="str">
        <f>IF('инд. оценка уровня 3кл.'!J13=" "," ",IF('инд. оценка уровня 3кл.'!J13=0,IF('группы 2 кл.'!G12=1,"C","D"),IF('группы 2 кл.'!G12=1,"A",IF('группы 2 кл.'!G12=4,"C","B"))))</f>
        <v>D</v>
      </c>
      <c r="I13" s="10" t="str">
        <f>IF('инд. оценка уровня 3кл.'!K13=" "," ",IF('инд. оценка уровня 3кл.'!K13=0,IF('группы 2 кл.'!H12=1,"C","D"),IF('группы 2 кл.'!H12=1,"A",IF('группы 2 кл.'!H12=4,"C","B"))))</f>
        <v>D</v>
      </c>
      <c r="J13" s="10" t="str">
        <f>IF('инд. оценка уровня 3кл.'!L13=" "," ",IF('инд. оценка уровня 3кл.'!L13=0,IF('группы 2 кл.'!I12=1,"C","D"),IF('группы 2 кл.'!I12=1,"A",IF('группы 2 кл.'!I12=4,"C","B"))))</f>
        <v>D</v>
      </c>
      <c r="K13" s="10" t="str">
        <f>IF('инд. оценка уровня 3кл.'!M13=" "," ",IF('инд. оценка уровня 3кл.'!M13=0,IF('группы 2 кл.'!J12=1,"C","D"),IF('группы 2 кл.'!J12=1,"A",IF('группы 2 кл.'!J12=4,"C","B"))))</f>
        <v>D</v>
      </c>
      <c r="L13" s="10" t="str">
        <f>IF('инд. оценка уровня 3кл.'!N13=" "," ",IF('инд. оценка уровня 3кл.'!N13=0,IF('группы 2 кл.'!K12=1,"C","D"),IF('группы 2 кл.'!K12=1,"A",IF('группы 2 кл.'!K12=4,"C","B"))))</f>
        <v>D</v>
      </c>
      <c r="M13" s="10" t="str">
        <f>IF('инд. оценка уровня 3кл.'!R13=" "," ",IF('инд. оценка уровня 3кл.'!R13=0,IF('группы 2 кл.'!L12=1,"C","D"),IF('группы 2 кл.'!L12=1,"A",IF('группы 2 кл.'!L12=4,"C","B"))))</f>
        <v>D</v>
      </c>
      <c r="N13" s="10" t="str">
        <f>IF('инд. оценка уровня 3кл.'!S13=" "," ",IF('инд. оценка уровня 3кл.'!S13=0,IF('группы 2 кл.'!M12=1,"C","D"),IF('группы 2 кл.'!M12=1,"A",IF('группы 2 кл.'!M12=4,"C","B"))))</f>
        <v>D</v>
      </c>
      <c r="O13" s="195" t="str">
        <f>IF('инд. оценка уровня 3кл.'!T13=" "," ",IF('инд. оценка уровня 3кл.'!T13=0,IF('группы 2 кл.'!N12=1,"C","D"),IF('группы 2 кл.'!N12=1,"A",IF('группы 2 кл.'!N12=4,"C","B"))))</f>
        <v>D</v>
      </c>
    </row>
    <row r="14" spans="1:15" ht="11.25" customHeight="1" x14ac:dyDescent="0.3">
      <c r="A14" s="176">
        <v>9</v>
      </c>
      <c r="B14" s="149">
        <f>'Первичные данные 3 кл.'!B14</f>
        <v>0</v>
      </c>
      <c r="C14" s="10" t="str">
        <f>IF('инд. оценка уровня 3кл.'!C14=" ","",IF('инд. оценка уровня 3кл.'!C14=0,IF('группы 2 кл.'!B13=1,"C","D"),IF('группы 2 кл.'!B13=1,"A",IF('группы 2 кл.'!B13=4,"C","B"))))</f>
        <v>D</v>
      </c>
      <c r="D14" s="10" t="str">
        <f>IF('инд. оценка уровня 3кл.'!D14=" "," ",IF('инд. оценка уровня 3кл.'!D14=0,IF('группы 2 кл.'!C13=1,"C","D"),IF('группы 2 кл.'!C13=1,"A",IF('группы 2 кл.'!C13=4,"C","B"))))</f>
        <v>D</v>
      </c>
      <c r="E14" s="10" t="str">
        <f>IF('инд. оценка уровня 3кл.'!E14=" "," ",IF('инд. оценка уровня 3кл.'!E14=0,IF('группы 2 кл.'!D13=1,"C","D"),IF('группы 2 кл.'!D13=1,"A",IF('группы 2 кл.'!D13=4,"C","B"))))</f>
        <v>D</v>
      </c>
      <c r="F14" s="10" t="str">
        <f>IF('инд. оценка уровня 3кл.'!H14=" "," ",IF('инд. оценка уровня 3кл.'!H14=0,IF('группы 2 кл.'!E13=1,"C","D"),IF('группы 2 кл.'!E13=1,"A",IF('группы 2 кл.'!E13=4,"C","B"))))</f>
        <v>D</v>
      </c>
      <c r="G14" s="10" t="str">
        <f>IF('инд. оценка уровня 3кл.'!I14=" "," ",IF('инд. оценка уровня 3кл.'!I14=0,IF('группы 2 кл.'!F13=1,"C","D"),IF('группы 2 кл.'!F13=1,"A",IF('группы 2 кл.'!F13=4,"C","B"))))</f>
        <v>D</v>
      </c>
      <c r="H14" s="10" t="str">
        <f>IF('инд. оценка уровня 3кл.'!J14=" "," ",IF('инд. оценка уровня 3кл.'!J14=0,IF('группы 2 кл.'!G13=1,"C","D"),IF('группы 2 кл.'!G13=1,"A",IF('группы 2 кл.'!G13=4,"C","B"))))</f>
        <v>D</v>
      </c>
      <c r="I14" s="10" t="str">
        <f>IF('инд. оценка уровня 3кл.'!K14=" "," ",IF('инд. оценка уровня 3кл.'!K14=0,IF('группы 2 кл.'!H13=1,"C","D"),IF('группы 2 кл.'!H13=1,"A",IF('группы 2 кл.'!H13=4,"C","B"))))</f>
        <v>D</v>
      </c>
      <c r="J14" s="10" t="str">
        <f>IF('инд. оценка уровня 3кл.'!L14=" "," ",IF('инд. оценка уровня 3кл.'!L14=0,IF('группы 2 кл.'!I13=1,"C","D"),IF('группы 2 кл.'!I13=1,"A",IF('группы 2 кл.'!I13=4,"C","B"))))</f>
        <v>D</v>
      </c>
      <c r="K14" s="10" t="str">
        <f>IF('инд. оценка уровня 3кл.'!M14=" "," ",IF('инд. оценка уровня 3кл.'!M14=0,IF('группы 2 кл.'!J13=1,"C","D"),IF('группы 2 кл.'!J13=1,"A",IF('группы 2 кл.'!J13=4,"C","B"))))</f>
        <v>D</v>
      </c>
      <c r="L14" s="10" t="str">
        <f>IF('инд. оценка уровня 3кл.'!N14=" "," ",IF('инд. оценка уровня 3кл.'!N14=0,IF('группы 2 кл.'!K13=1,"C","D"),IF('группы 2 кл.'!K13=1,"A",IF('группы 2 кл.'!K13=4,"C","B"))))</f>
        <v>D</v>
      </c>
      <c r="M14" s="10" t="str">
        <f>IF('инд. оценка уровня 3кл.'!R14=" "," ",IF('инд. оценка уровня 3кл.'!R14=0,IF('группы 2 кл.'!L13=1,"C","D"),IF('группы 2 кл.'!L13=1,"A",IF('группы 2 кл.'!L13=4,"C","B"))))</f>
        <v>D</v>
      </c>
      <c r="N14" s="10" t="str">
        <f>IF('инд. оценка уровня 3кл.'!S14=" "," ",IF('инд. оценка уровня 3кл.'!S14=0,IF('группы 2 кл.'!M13=1,"C","D"),IF('группы 2 кл.'!M13=1,"A",IF('группы 2 кл.'!M13=4,"C","B"))))</f>
        <v>D</v>
      </c>
      <c r="O14" s="195" t="str">
        <f>IF('инд. оценка уровня 3кл.'!T14=" "," ",IF('инд. оценка уровня 3кл.'!T14=0,IF('группы 2 кл.'!N13=1,"C","D"),IF('группы 2 кл.'!N13=1,"A",IF('группы 2 кл.'!N13=4,"C","B"))))</f>
        <v>D</v>
      </c>
    </row>
    <row r="15" spans="1:15" ht="11.25" customHeight="1" x14ac:dyDescent="0.3">
      <c r="A15" s="176">
        <v>10</v>
      </c>
      <c r="B15" s="149">
        <f>'Первичные данные 3 кл.'!B15</f>
        <v>0</v>
      </c>
      <c r="C15" s="10" t="str">
        <f>IF('инд. оценка уровня 3кл.'!C15=" ","",IF('инд. оценка уровня 3кл.'!C15=0,IF('группы 2 кл.'!B14=1,"C","D"),IF('группы 2 кл.'!B14=1,"A",IF('группы 2 кл.'!B14=4,"C","B"))))</f>
        <v>D</v>
      </c>
      <c r="D15" s="10" t="str">
        <f>IF('инд. оценка уровня 3кл.'!D15=" "," ",IF('инд. оценка уровня 3кл.'!D15=0,IF('группы 2 кл.'!C14=1,"C","D"),IF('группы 2 кл.'!C14=1,"A",IF('группы 2 кл.'!C14=4,"C","B"))))</f>
        <v>D</v>
      </c>
      <c r="E15" s="10" t="str">
        <f>IF('инд. оценка уровня 3кл.'!E15=" "," ",IF('инд. оценка уровня 3кл.'!E15=0,IF('группы 2 кл.'!D14=1,"C","D"),IF('группы 2 кл.'!D14=1,"A",IF('группы 2 кл.'!D14=4,"C","B"))))</f>
        <v>D</v>
      </c>
      <c r="F15" s="10" t="str">
        <f>IF('инд. оценка уровня 3кл.'!H15=" "," ",IF('инд. оценка уровня 3кл.'!H15=0,IF('группы 2 кл.'!E14=1,"C","D"),IF('группы 2 кл.'!E14=1,"A",IF('группы 2 кл.'!E14=4,"C","B"))))</f>
        <v>D</v>
      </c>
      <c r="G15" s="10" t="str">
        <f>IF('инд. оценка уровня 3кл.'!I15=" "," ",IF('инд. оценка уровня 3кл.'!I15=0,IF('группы 2 кл.'!F14=1,"C","D"),IF('группы 2 кл.'!F14=1,"A",IF('группы 2 кл.'!F14=4,"C","B"))))</f>
        <v>D</v>
      </c>
      <c r="H15" s="10" t="str">
        <f>IF('инд. оценка уровня 3кл.'!J15=" "," ",IF('инд. оценка уровня 3кл.'!J15=0,IF('группы 2 кл.'!G14=1,"C","D"),IF('группы 2 кл.'!G14=1,"A",IF('группы 2 кл.'!G14=4,"C","B"))))</f>
        <v>D</v>
      </c>
      <c r="I15" s="10" t="str">
        <f>IF('инд. оценка уровня 3кл.'!K15=" "," ",IF('инд. оценка уровня 3кл.'!K15=0,IF('группы 2 кл.'!H14=1,"C","D"),IF('группы 2 кл.'!H14=1,"A",IF('группы 2 кл.'!H14=4,"C","B"))))</f>
        <v>D</v>
      </c>
      <c r="J15" s="10" t="str">
        <f>IF('инд. оценка уровня 3кл.'!L15=" "," ",IF('инд. оценка уровня 3кл.'!L15=0,IF('группы 2 кл.'!I14=1,"C","D"),IF('группы 2 кл.'!I14=1,"A",IF('группы 2 кл.'!I14=4,"C","B"))))</f>
        <v>D</v>
      </c>
      <c r="K15" s="10" t="str">
        <f>IF('инд. оценка уровня 3кл.'!M15=" "," ",IF('инд. оценка уровня 3кл.'!M15=0,IF('группы 2 кл.'!J14=1,"C","D"),IF('группы 2 кл.'!J14=1,"A",IF('группы 2 кл.'!J14=4,"C","B"))))</f>
        <v>D</v>
      </c>
      <c r="L15" s="10" t="str">
        <f>IF('инд. оценка уровня 3кл.'!N15=" "," ",IF('инд. оценка уровня 3кл.'!N15=0,IF('группы 2 кл.'!K14=1,"C","D"),IF('группы 2 кл.'!K14=1,"A",IF('группы 2 кл.'!K14=4,"C","B"))))</f>
        <v>D</v>
      </c>
      <c r="M15" s="10" t="str">
        <f>IF('инд. оценка уровня 3кл.'!R15=" "," ",IF('инд. оценка уровня 3кл.'!R15=0,IF('группы 2 кл.'!L14=1,"C","D"),IF('группы 2 кл.'!L14=1,"A",IF('группы 2 кл.'!L14=4,"C","B"))))</f>
        <v>D</v>
      </c>
      <c r="N15" s="10" t="str">
        <f>IF('инд. оценка уровня 3кл.'!S15=" "," ",IF('инд. оценка уровня 3кл.'!S15=0,IF('группы 2 кл.'!M14=1,"C","D"),IF('группы 2 кл.'!M14=1,"A",IF('группы 2 кл.'!M14=4,"C","B"))))</f>
        <v>D</v>
      </c>
      <c r="O15" s="195" t="str">
        <f>IF('инд. оценка уровня 3кл.'!T15=" "," ",IF('инд. оценка уровня 3кл.'!T15=0,IF('группы 2 кл.'!N14=1,"C","D"),IF('группы 2 кл.'!N14=1,"A",IF('группы 2 кл.'!N14=4,"C","B"))))</f>
        <v>D</v>
      </c>
    </row>
    <row r="16" spans="1:15" ht="11.25" customHeight="1" x14ac:dyDescent="0.3">
      <c r="A16" s="176">
        <v>11</v>
      </c>
      <c r="B16" s="149">
        <f>'Первичные данные 3 кл.'!B16</f>
        <v>0</v>
      </c>
      <c r="C16" s="10" t="str">
        <f>IF('инд. оценка уровня 3кл.'!C16=" ","",IF('инд. оценка уровня 3кл.'!C16=0,IF('группы 2 кл.'!B15=1,"C","D"),IF('группы 2 кл.'!B15=1,"A",IF('группы 2 кл.'!B15=4,"C","B"))))</f>
        <v>D</v>
      </c>
      <c r="D16" s="10" t="str">
        <f>IF('инд. оценка уровня 3кл.'!D16=" "," ",IF('инд. оценка уровня 3кл.'!D16=0,IF('группы 2 кл.'!C15=1,"C","D"),IF('группы 2 кл.'!C15=1,"A",IF('группы 2 кл.'!C15=4,"C","B"))))</f>
        <v>D</v>
      </c>
      <c r="E16" s="10" t="str">
        <f>IF('инд. оценка уровня 3кл.'!E16=" "," ",IF('инд. оценка уровня 3кл.'!E16=0,IF('группы 2 кл.'!D15=1,"C","D"),IF('группы 2 кл.'!D15=1,"A",IF('группы 2 кл.'!D15=4,"C","B"))))</f>
        <v>D</v>
      </c>
      <c r="F16" s="10" t="str">
        <f>IF('инд. оценка уровня 3кл.'!H16=" "," ",IF('инд. оценка уровня 3кл.'!H16=0,IF('группы 2 кл.'!E15=1,"C","D"),IF('группы 2 кл.'!E15=1,"A",IF('группы 2 кл.'!E15=4,"C","B"))))</f>
        <v>D</v>
      </c>
      <c r="G16" s="10" t="str">
        <f>IF('инд. оценка уровня 3кл.'!I16=" "," ",IF('инд. оценка уровня 3кл.'!I16=0,IF('группы 2 кл.'!F15=1,"C","D"),IF('группы 2 кл.'!F15=1,"A",IF('группы 2 кл.'!F15=4,"C","B"))))</f>
        <v>D</v>
      </c>
      <c r="H16" s="10" t="str">
        <f>IF('инд. оценка уровня 3кл.'!J16=" "," ",IF('инд. оценка уровня 3кл.'!J16=0,IF('группы 2 кл.'!G15=1,"C","D"),IF('группы 2 кл.'!G15=1,"A",IF('группы 2 кл.'!G15=4,"C","B"))))</f>
        <v>D</v>
      </c>
      <c r="I16" s="10" t="str">
        <f>IF('инд. оценка уровня 3кл.'!K16=" "," ",IF('инд. оценка уровня 3кл.'!K16=0,IF('группы 2 кл.'!H15=1,"C","D"),IF('группы 2 кл.'!H15=1,"A",IF('группы 2 кл.'!H15=4,"C","B"))))</f>
        <v>D</v>
      </c>
      <c r="J16" s="10" t="str">
        <f>IF('инд. оценка уровня 3кл.'!L16=" "," ",IF('инд. оценка уровня 3кл.'!L16=0,IF('группы 2 кл.'!I15=1,"C","D"),IF('группы 2 кл.'!I15=1,"A",IF('группы 2 кл.'!I15=4,"C","B"))))</f>
        <v>D</v>
      </c>
      <c r="K16" s="10" t="str">
        <f>IF('инд. оценка уровня 3кл.'!M16=" "," ",IF('инд. оценка уровня 3кл.'!M16=0,IF('группы 2 кл.'!J15=1,"C","D"),IF('группы 2 кл.'!J15=1,"A",IF('группы 2 кл.'!J15=4,"C","B"))))</f>
        <v>D</v>
      </c>
      <c r="L16" s="10" t="str">
        <f>IF('инд. оценка уровня 3кл.'!N16=" "," ",IF('инд. оценка уровня 3кл.'!N16=0,IF('группы 2 кл.'!K15=1,"C","D"),IF('группы 2 кл.'!K15=1,"A",IF('группы 2 кл.'!K15=4,"C","B"))))</f>
        <v>D</v>
      </c>
      <c r="M16" s="10" t="str">
        <f>IF('инд. оценка уровня 3кл.'!R16=" "," ",IF('инд. оценка уровня 3кл.'!R16=0,IF('группы 2 кл.'!L15=1,"C","D"),IF('группы 2 кл.'!L15=1,"A",IF('группы 2 кл.'!L15=4,"C","B"))))</f>
        <v>D</v>
      </c>
      <c r="N16" s="10" t="str">
        <f>IF('инд. оценка уровня 3кл.'!S16=" "," ",IF('инд. оценка уровня 3кл.'!S16=0,IF('группы 2 кл.'!M15=1,"C","D"),IF('группы 2 кл.'!M15=1,"A",IF('группы 2 кл.'!M15=4,"C","B"))))</f>
        <v>D</v>
      </c>
      <c r="O16" s="195" t="str">
        <f>IF('инд. оценка уровня 3кл.'!T16=" "," ",IF('инд. оценка уровня 3кл.'!T16=0,IF('группы 2 кл.'!N15=1,"C","D"),IF('группы 2 кл.'!N15=1,"A",IF('группы 2 кл.'!N15=4,"C","B"))))</f>
        <v>D</v>
      </c>
    </row>
    <row r="17" spans="1:15" ht="11.25" customHeight="1" x14ac:dyDescent="0.3">
      <c r="A17" s="176">
        <v>12</v>
      </c>
      <c r="B17" s="149">
        <f>'Первичные данные 3 кл.'!B17</f>
        <v>0</v>
      </c>
      <c r="C17" s="10" t="str">
        <f>IF('инд. оценка уровня 3кл.'!C17=" ","",IF('инд. оценка уровня 3кл.'!C17=0,IF('группы 2 кл.'!B16=1,"C","D"),IF('группы 2 кл.'!B16=1,"A",IF('группы 2 кл.'!B16=4,"C","B"))))</f>
        <v>D</v>
      </c>
      <c r="D17" s="10" t="str">
        <f>IF('инд. оценка уровня 3кл.'!D17=" "," ",IF('инд. оценка уровня 3кл.'!D17=0,IF('группы 2 кл.'!C16=1,"C","D"),IF('группы 2 кл.'!C16=1,"A",IF('группы 2 кл.'!C16=4,"C","B"))))</f>
        <v>D</v>
      </c>
      <c r="E17" s="10" t="str">
        <f>IF('инд. оценка уровня 3кл.'!E17=" "," ",IF('инд. оценка уровня 3кл.'!E17=0,IF('группы 2 кл.'!D16=1,"C","D"),IF('группы 2 кл.'!D16=1,"A",IF('группы 2 кл.'!D16=4,"C","B"))))</f>
        <v>D</v>
      </c>
      <c r="F17" s="10" t="str">
        <f>IF('инд. оценка уровня 3кл.'!H17=" "," ",IF('инд. оценка уровня 3кл.'!H17=0,IF('группы 2 кл.'!E16=1,"C","D"),IF('группы 2 кл.'!E16=1,"A",IF('группы 2 кл.'!E16=4,"C","B"))))</f>
        <v>D</v>
      </c>
      <c r="G17" s="10" t="str">
        <f>IF('инд. оценка уровня 3кл.'!I17=" "," ",IF('инд. оценка уровня 3кл.'!I17=0,IF('группы 2 кл.'!F16=1,"C","D"),IF('группы 2 кл.'!F16=1,"A",IF('группы 2 кл.'!F16=4,"C","B"))))</f>
        <v>D</v>
      </c>
      <c r="H17" s="10" t="str">
        <f>IF('инд. оценка уровня 3кл.'!J17=" "," ",IF('инд. оценка уровня 3кл.'!J17=0,IF('группы 2 кл.'!G16=1,"C","D"),IF('группы 2 кл.'!G16=1,"A",IF('группы 2 кл.'!G16=4,"C","B"))))</f>
        <v>D</v>
      </c>
      <c r="I17" s="10" t="str">
        <f>IF('инд. оценка уровня 3кл.'!K17=" "," ",IF('инд. оценка уровня 3кл.'!K17=0,IF('группы 2 кл.'!H16=1,"C","D"),IF('группы 2 кл.'!H16=1,"A",IF('группы 2 кл.'!H16=4,"C","B"))))</f>
        <v>D</v>
      </c>
      <c r="J17" s="10" t="str">
        <f>IF('инд. оценка уровня 3кл.'!L17=" "," ",IF('инд. оценка уровня 3кл.'!L17=0,IF('группы 2 кл.'!I16=1,"C","D"),IF('группы 2 кл.'!I16=1,"A",IF('группы 2 кл.'!I16=4,"C","B"))))</f>
        <v>D</v>
      </c>
      <c r="K17" s="10" t="str">
        <f>IF('инд. оценка уровня 3кл.'!M17=" "," ",IF('инд. оценка уровня 3кл.'!M17=0,IF('группы 2 кл.'!J16=1,"C","D"),IF('группы 2 кл.'!J16=1,"A",IF('группы 2 кл.'!J16=4,"C","B"))))</f>
        <v>D</v>
      </c>
      <c r="L17" s="10" t="str">
        <f>IF('инд. оценка уровня 3кл.'!N17=" "," ",IF('инд. оценка уровня 3кл.'!N17=0,IF('группы 2 кл.'!K16=1,"C","D"),IF('группы 2 кл.'!K16=1,"A",IF('группы 2 кл.'!K16=4,"C","B"))))</f>
        <v>D</v>
      </c>
      <c r="M17" s="10" t="str">
        <f>IF('инд. оценка уровня 3кл.'!R17=" "," ",IF('инд. оценка уровня 3кл.'!R17=0,IF('группы 2 кл.'!L16=1,"C","D"),IF('группы 2 кл.'!L16=1,"A",IF('группы 2 кл.'!L16=4,"C","B"))))</f>
        <v>D</v>
      </c>
      <c r="N17" s="10" t="str">
        <f>IF('инд. оценка уровня 3кл.'!S17=" "," ",IF('инд. оценка уровня 3кл.'!S17=0,IF('группы 2 кл.'!M16=1,"C","D"),IF('группы 2 кл.'!M16=1,"A",IF('группы 2 кл.'!M16=4,"C","B"))))</f>
        <v>D</v>
      </c>
      <c r="O17" s="195" t="str">
        <f>IF('инд. оценка уровня 3кл.'!T17=" "," ",IF('инд. оценка уровня 3кл.'!T17=0,IF('группы 2 кл.'!N16=1,"C","D"),IF('группы 2 кл.'!N16=1,"A",IF('группы 2 кл.'!N16=4,"C","B"))))</f>
        <v>D</v>
      </c>
    </row>
    <row r="18" spans="1:15" ht="11.25" customHeight="1" x14ac:dyDescent="0.3">
      <c r="A18" s="176">
        <v>13</v>
      </c>
      <c r="B18" s="149">
        <f>'Первичные данные 3 кл.'!B18</f>
        <v>0</v>
      </c>
      <c r="C18" s="10" t="str">
        <f>IF('инд. оценка уровня 3кл.'!C18=" ","",IF('инд. оценка уровня 3кл.'!C18=0,IF('группы 2 кл.'!B17=1,"C","D"),IF('группы 2 кл.'!B17=1,"A",IF('группы 2 кл.'!B17=4,"C","B"))))</f>
        <v>D</v>
      </c>
      <c r="D18" s="10" t="str">
        <f>IF('инд. оценка уровня 3кл.'!D18=" "," ",IF('инд. оценка уровня 3кл.'!D18=0,IF('группы 2 кл.'!C17=1,"C","D"),IF('группы 2 кл.'!C17=1,"A",IF('группы 2 кл.'!C17=4,"C","B"))))</f>
        <v>D</v>
      </c>
      <c r="E18" s="10" t="str">
        <f>IF('инд. оценка уровня 3кл.'!E18=" "," ",IF('инд. оценка уровня 3кл.'!E18=0,IF('группы 2 кл.'!D17=1,"C","D"),IF('группы 2 кл.'!D17=1,"A",IF('группы 2 кл.'!D17=4,"C","B"))))</f>
        <v>D</v>
      </c>
      <c r="F18" s="10" t="str">
        <f>IF('инд. оценка уровня 3кл.'!H18=" "," ",IF('инд. оценка уровня 3кл.'!H18=0,IF('группы 2 кл.'!E17=1,"C","D"),IF('группы 2 кл.'!E17=1,"A",IF('группы 2 кл.'!E17=4,"C","B"))))</f>
        <v>D</v>
      </c>
      <c r="G18" s="10" t="str">
        <f>IF('инд. оценка уровня 3кл.'!I18=" "," ",IF('инд. оценка уровня 3кл.'!I18=0,IF('группы 2 кл.'!F17=1,"C","D"),IF('группы 2 кл.'!F17=1,"A",IF('группы 2 кл.'!F17=4,"C","B"))))</f>
        <v>D</v>
      </c>
      <c r="H18" s="10" t="str">
        <f>IF('инд. оценка уровня 3кл.'!J18=" "," ",IF('инд. оценка уровня 3кл.'!J18=0,IF('группы 2 кл.'!G17=1,"C","D"),IF('группы 2 кл.'!G17=1,"A",IF('группы 2 кл.'!G17=4,"C","B"))))</f>
        <v>D</v>
      </c>
      <c r="I18" s="10" t="str">
        <f>IF('инд. оценка уровня 3кл.'!K18=" "," ",IF('инд. оценка уровня 3кл.'!K18=0,IF('группы 2 кл.'!H17=1,"C","D"),IF('группы 2 кл.'!H17=1,"A",IF('группы 2 кл.'!H17=4,"C","B"))))</f>
        <v>D</v>
      </c>
      <c r="J18" s="10" t="str">
        <f>IF('инд. оценка уровня 3кл.'!L18=" "," ",IF('инд. оценка уровня 3кл.'!L18=0,IF('группы 2 кл.'!I17=1,"C","D"),IF('группы 2 кл.'!I17=1,"A",IF('группы 2 кл.'!I17=4,"C","B"))))</f>
        <v>D</v>
      </c>
      <c r="K18" s="10" t="str">
        <f>IF('инд. оценка уровня 3кл.'!M18=" "," ",IF('инд. оценка уровня 3кл.'!M18=0,IF('группы 2 кл.'!J17=1,"C","D"),IF('группы 2 кл.'!J17=1,"A",IF('группы 2 кл.'!J17=4,"C","B"))))</f>
        <v>D</v>
      </c>
      <c r="L18" s="10" t="str">
        <f>IF('инд. оценка уровня 3кл.'!N18=" "," ",IF('инд. оценка уровня 3кл.'!N18=0,IF('группы 2 кл.'!K17=1,"C","D"),IF('группы 2 кл.'!K17=1,"A",IF('группы 2 кл.'!K17=4,"C","B"))))</f>
        <v>D</v>
      </c>
      <c r="M18" s="10" t="str">
        <f>IF('инд. оценка уровня 3кл.'!R18=" "," ",IF('инд. оценка уровня 3кл.'!R18=0,IF('группы 2 кл.'!L17=1,"C","D"),IF('группы 2 кл.'!L17=1,"A",IF('группы 2 кл.'!L17=4,"C","B"))))</f>
        <v>D</v>
      </c>
      <c r="N18" s="10" t="str">
        <f>IF('инд. оценка уровня 3кл.'!S18=" "," ",IF('инд. оценка уровня 3кл.'!S18=0,IF('группы 2 кл.'!M17=1,"C","D"),IF('группы 2 кл.'!M17=1,"A",IF('группы 2 кл.'!M17=4,"C","B"))))</f>
        <v>D</v>
      </c>
      <c r="O18" s="195" t="str">
        <f>IF('инд. оценка уровня 3кл.'!T18=" "," ",IF('инд. оценка уровня 3кл.'!T18=0,IF('группы 2 кл.'!N17=1,"C","D"),IF('группы 2 кл.'!N17=1,"A",IF('группы 2 кл.'!N17=4,"C","B"))))</f>
        <v>D</v>
      </c>
    </row>
    <row r="19" spans="1:15" ht="11.25" customHeight="1" x14ac:dyDescent="0.3">
      <c r="A19" s="176">
        <v>14</v>
      </c>
      <c r="B19" s="149">
        <f>'Первичные данные 3 кл.'!B19</f>
        <v>0</v>
      </c>
      <c r="C19" s="10" t="str">
        <f>IF('инд. оценка уровня 3кл.'!C19=" ","",IF('инд. оценка уровня 3кл.'!C19=0,IF('группы 2 кл.'!B18=1,"C","D"),IF('группы 2 кл.'!B18=1,"A",IF('группы 2 кл.'!B18=4,"C","B"))))</f>
        <v>D</v>
      </c>
      <c r="D19" s="10" t="str">
        <f>IF('инд. оценка уровня 3кл.'!D19=" "," ",IF('инд. оценка уровня 3кл.'!D19=0,IF('группы 2 кл.'!C18=1,"C","D"),IF('группы 2 кл.'!C18=1,"A",IF('группы 2 кл.'!C18=4,"C","B"))))</f>
        <v>D</v>
      </c>
      <c r="E19" s="10" t="str">
        <f>IF('инд. оценка уровня 3кл.'!E19=" "," ",IF('инд. оценка уровня 3кл.'!E19=0,IF('группы 2 кл.'!D18=1,"C","D"),IF('группы 2 кл.'!D18=1,"A",IF('группы 2 кл.'!D18=4,"C","B"))))</f>
        <v>D</v>
      </c>
      <c r="F19" s="10" t="str">
        <f>IF('инд. оценка уровня 3кл.'!H19=" "," ",IF('инд. оценка уровня 3кл.'!H19=0,IF('группы 2 кл.'!E18=1,"C","D"),IF('группы 2 кл.'!E18=1,"A",IF('группы 2 кл.'!E18=4,"C","B"))))</f>
        <v>D</v>
      </c>
      <c r="G19" s="10" t="str">
        <f>IF('инд. оценка уровня 3кл.'!I19=" "," ",IF('инд. оценка уровня 3кл.'!I19=0,IF('группы 2 кл.'!F18=1,"C","D"),IF('группы 2 кл.'!F18=1,"A",IF('группы 2 кл.'!F18=4,"C","B"))))</f>
        <v>D</v>
      </c>
      <c r="H19" s="10" t="str">
        <f>IF('инд. оценка уровня 3кл.'!J19=" "," ",IF('инд. оценка уровня 3кл.'!J19=0,IF('группы 2 кл.'!G18=1,"C","D"),IF('группы 2 кл.'!G18=1,"A",IF('группы 2 кл.'!G18=4,"C","B"))))</f>
        <v>D</v>
      </c>
      <c r="I19" s="10" t="str">
        <f>IF('инд. оценка уровня 3кл.'!K19=" "," ",IF('инд. оценка уровня 3кл.'!K19=0,IF('группы 2 кл.'!H18=1,"C","D"),IF('группы 2 кл.'!H18=1,"A",IF('группы 2 кл.'!H18=4,"C","B"))))</f>
        <v>D</v>
      </c>
      <c r="J19" s="10" t="str">
        <f>IF('инд. оценка уровня 3кл.'!L19=" "," ",IF('инд. оценка уровня 3кл.'!L19=0,IF('группы 2 кл.'!I18=1,"C","D"),IF('группы 2 кл.'!I18=1,"A",IF('группы 2 кл.'!I18=4,"C","B"))))</f>
        <v>D</v>
      </c>
      <c r="K19" s="10" t="str">
        <f>IF('инд. оценка уровня 3кл.'!M19=" "," ",IF('инд. оценка уровня 3кл.'!M19=0,IF('группы 2 кл.'!J18=1,"C","D"),IF('группы 2 кл.'!J18=1,"A",IF('группы 2 кл.'!J18=4,"C","B"))))</f>
        <v>D</v>
      </c>
      <c r="L19" s="10" t="str">
        <f>IF('инд. оценка уровня 3кл.'!N19=" "," ",IF('инд. оценка уровня 3кл.'!N19=0,IF('группы 2 кл.'!K18=1,"C","D"),IF('группы 2 кл.'!K18=1,"A",IF('группы 2 кл.'!K18=4,"C","B"))))</f>
        <v>D</v>
      </c>
      <c r="M19" s="10" t="str">
        <f>IF('инд. оценка уровня 3кл.'!R19=" "," ",IF('инд. оценка уровня 3кл.'!R19=0,IF('группы 2 кл.'!L18=1,"C","D"),IF('группы 2 кл.'!L18=1,"A",IF('группы 2 кл.'!L18=4,"C","B"))))</f>
        <v>D</v>
      </c>
      <c r="N19" s="10" t="str">
        <f>IF('инд. оценка уровня 3кл.'!S19=" "," ",IF('инд. оценка уровня 3кл.'!S19=0,IF('группы 2 кл.'!M18=1,"C","D"),IF('группы 2 кл.'!M18=1,"A",IF('группы 2 кл.'!M18=4,"C","B"))))</f>
        <v>D</v>
      </c>
      <c r="O19" s="195" t="str">
        <f>IF('инд. оценка уровня 3кл.'!T19=" "," ",IF('инд. оценка уровня 3кл.'!T19=0,IF('группы 2 кл.'!N18=1,"C","D"),IF('группы 2 кл.'!N18=1,"A",IF('группы 2 кл.'!N18=4,"C","B"))))</f>
        <v>D</v>
      </c>
    </row>
    <row r="20" spans="1:15" ht="11.25" customHeight="1" x14ac:dyDescent="0.3">
      <c r="A20" s="176">
        <v>15</v>
      </c>
      <c r="B20" s="149">
        <f>'Первичные данные 3 кл.'!B20</f>
        <v>0</v>
      </c>
      <c r="C20" s="10" t="str">
        <f>IF('инд. оценка уровня 3кл.'!C20=" ","",IF('инд. оценка уровня 3кл.'!C20=0,IF('группы 2 кл.'!B19=1,"C","D"),IF('группы 2 кл.'!B19=1,"A",IF('группы 2 кл.'!B19=4,"C","B"))))</f>
        <v>D</v>
      </c>
      <c r="D20" s="10" t="str">
        <f>IF('инд. оценка уровня 3кл.'!D20=" "," ",IF('инд. оценка уровня 3кл.'!D20=0,IF('группы 2 кл.'!C19=1,"C","D"),IF('группы 2 кл.'!C19=1,"A",IF('группы 2 кл.'!C19=4,"C","B"))))</f>
        <v>D</v>
      </c>
      <c r="E20" s="10" t="str">
        <f>IF('инд. оценка уровня 3кл.'!E20=" "," ",IF('инд. оценка уровня 3кл.'!E20=0,IF('группы 2 кл.'!D19=1,"C","D"),IF('группы 2 кл.'!D19=1,"A",IF('группы 2 кл.'!D19=4,"C","B"))))</f>
        <v>D</v>
      </c>
      <c r="F20" s="10" t="str">
        <f>IF('инд. оценка уровня 3кл.'!H20=" "," ",IF('инд. оценка уровня 3кл.'!H20=0,IF('группы 2 кл.'!E19=1,"C","D"),IF('группы 2 кл.'!E19=1,"A",IF('группы 2 кл.'!E19=4,"C","B"))))</f>
        <v>D</v>
      </c>
      <c r="G20" s="10" t="str">
        <f>IF('инд. оценка уровня 3кл.'!I20=" "," ",IF('инд. оценка уровня 3кл.'!I20=0,IF('группы 2 кл.'!F19=1,"C","D"),IF('группы 2 кл.'!F19=1,"A",IF('группы 2 кл.'!F19=4,"C","B"))))</f>
        <v>D</v>
      </c>
      <c r="H20" s="10" t="str">
        <f>IF('инд. оценка уровня 3кл.'!J20=" "," ",IF('инд. оценка уровня 3кл.'!J20=0,IF('группы 2 кл.'!G19=1,"C","D"),IF('группы 2 кл.'!G19=1,"A",IF('группы 2 кл.'!G19=4,"C","B"))))</f>
        <v>D</v>
      </c>
      <c r="I20" s="10" t="str">
        <f>IF('инд. оценка уровня 3кл.'!K20=" "," ",IF('инд. оценка уровня 3кл.'!K20=0,IF('группы 2 кл.'!H19=1,"C","D"),IF('группы 2 кл.'!H19=1,"A",IF('группы 2 кл.'!H19=4,"C","B"))))</f>
        <v>D</v>
      </c>
      <c r="J20" s="10" t="str">
        <f>IF('инд. оценка уровня 3кл.'!L20=" "," ",IF('инд. оценка уровня 3кл.'!L20=0,IF('группы 2 кл.'!I19=1,"C","D"),IF('группы 2 кл.'!I19=1,"A",IF('группы 2 кл.'!I19=4,"C","B"))))</f>
        <v>D</v>
      </c>
      <c r="K20" s="10" t="str">
        <f>IF('инд. оценка уровня 3кл.'!M20=" "," ",IF('инд. оценка уровня 3кл.'!M20=0,IF('группы 2 кл.'!J19=1,"C","D"),IF('группы 2 кл.'!J19=1,"A",IF('группы 2 кл.'!J19=4,"C","B"))))</f>
        <v>D</v>
      </c>
      <c r="L20" s="10" t="str">
        <f>IF('инд. оценка уровня 3кл.'!N20=" "," ",IF('инд. оценка уровня 3кл.'!N20=0,IF('группы 2 кл.'!K19=1,"C","D"),IF('группы 2 кл.'!K19=1,"A",IF('группы 2 кл.'!K19=4,"C","B"))))</f>
        <v>D</v>
      </c>
      <c r="M20" s="10" t="str">
        <f>IF('инд. оценка уровня 3кл.'!R20=" "," ",IF('инд. оценка уровня 3кл.'!R20=0,IF('группы 2 кл.'!L19=1,"C","D"),IF('группы 2 кл.'!L19=1,"A",IF('группы 2 кл.'!L19=4,"C","B"))))</f>
        <v>D</v>
      </c>
      <c r="N20" s="10" t="str">
        <f>IF('инд. оценка уровня 3кл.'!S20=" "," ",IF('инд. оценка уровня 3кл.'!S20=0,IF('группы 2 кл.'!M19=1,"C","D"),IF('группы 2 кл.'!M19=1,"A",IF('группы 2 кл.'!M19=4,"C","B"))))</f>
        <v>D</v>
      </c>
      <c r="O20" s="195" t="str">
        <f>IF('инд. оценка уровня 3кл.'!T20=" "," ",IF('инд. оценка уровня 3кл.'!T20=0,IF('группы 2 кл.'!N19=1,"C","D"),IF('группы 2 кл.'!N19=1,"A",IF('группы 2 кл.'!N19=4,"C","B"))))</f>
        <v>D</v>
      </c>
    </row>
    <row r="21" spans="1:15" ht="11.25" customHeight="1" x14ac:dyDescent="0.3">
      <c r="A21" s="176">
        <v>16</v>
      </c>
      <c r="B21" s="149">
        <f>'Первичные данные 3 кл.'!B21</f>
        <v>0</v>
      </c>
      <c r="C21" s="10" t="str">
        <f>IF('инд. оценка уровня 3кл.'!C21=" ","",IF('инд. оценка уровня 3кл.'!C21=0,IF('группы 2 кл.'!B20=1,"C","D"),IF('группы 2 кл.'!B20=1,"A",IF('группы 2 кл.'!B20=4,"C","B"))))</f>
        <v>D</v>
      </c>
      <c r="D21" s="10" t="str">
        <f>IF('инд. оценка уровня 3кл.'!D21=" "," ",IF('инд. оценка уровня 3кл.'!D21=0,IF('группы 2 кл.'!C20=1,"C","D"),IF('группы 2 кл.'!C20=1,"A",IF('группы 2 кл.'!C20=4,"C","B"))))</f>
        <v>D</v>
      </c>
      <c r="E21" s="10" t="str">
        <f>IF('инд. оценка уровня 3кл.'!E21=" "," ",IF('инд. оценка уровня 3кл.'!E21=0,IF('группы 2 кл.'!D20=1,"C","D"),IF('группы 2 кл.'!D20=1,"A",IF('группы 2 кл.'!D20=4,"C","B"))))</f>
        <v>D</v>
      </c>
      <c r="F21" s="10" t="str">
        <f>IF('инд. оценка уровня 3кл.'!H21=" "," ",IF('инд. оценка уровня 3кл.'!H21=0,IF('группы 2 кл.'!E20=1,"C","D"),IF('группы 2 кл.'!E20=1,"A",IF('группы 2 кл.'!E20=4,"C","B"))))</f>
        <v>D</v>
      </c>
      <c r="G21" s="10" t="str">
        <f>IF('инд. оценка уровня 3кл.'!I21=" "," ",IF('инд. оценка уровня 3кл.'!I21=0,IF('группы 2 кл.'!F20=1,"C","D"),IF('группы 2 кл.'!F20=1,"A",IF('группы 2 кл.'!F20=4,"C","B"))))</f>
        <v>D</v>
      </c>
      <c r="H21" s="10" t="str">
        <f>IF('инд. оценка уровня 3кл.'!J21=" "," ",IF('инд. оценка уровня 3кл.'!J21=0,IF('группы 2 кл.'!G20=1,"C","D"),IF('группы 2 кл.'!G20=1,"A",IF('группы 2 кл.'!G20=4,"C","B"))))</f>
        <v>D</v>
      </c>
      <c r="I21" s="10" t="str">
        <f>IF('инд. оценка уровня 3кл.'!K21=" "," ",IF('инд. оценка уровня 3кл.'!K21=0,IF('группы 2 кл.'!H20=1,"C","D"),IF('группы 2 кл.'!H20=1,"A",IF('группы 2 кл.'!H20=4,"C","B"))))</f>
        <v>D</v>
      </c>
      <c r="J21" s="10" t="str">
        <f>IF('инд. оценка уровня 3кл.'!L21=" "," ",IF('инд. оценка уровня 3кл.'!L21=0,IF('группы 2 кл.'!I20=1,"C","D"),IF('группы 2 кл.'!I20=1,"A",IF('группы 2 кл.'!I20=4,"C","B"))))</f>
        <v>D</v>
      </c>
      <c r="K21" s="10" t="str">
        <f>IF('инд. оценка уровня 3кл.'!M21=" "," ",IF('инд. оценка уровня 3кл.'!M21=0,IF('группы 2 кл.'!J20=1,"C","D"),IF('группы 2 кл.'!J20=1,"A",IF('группы 2 кл.'!J20=4,"C","B"))))</f>
        <v>D</v>
      </c>
      <c r="L21" s="10" t="str">
        <f>IF('инд. оценка уровня 3кл.'!N21=" "," ",IF('инд. оценка уровня 3кл.'!N21=0,IF('группы 2 кл.'!K20=1,"C","D"),IF('группы 2 кл.'!K20=1,"A",IF('группы 2 кл.'!K20=4,"C","B"))))</f>
        <v>D</v>
      </c>
      <c r="M21" s="10" t="str">
        <f>IF('инд. оценка уровня 3кл.'!R21=" "," ",IF('инд. оценка уровня 3кл.'!R21=0,IF('группы 2 кл.'!L20=1,"C","D"),IF('группы 2 кл.'!L20=1,"A",IF('группы 2 кл.'!L20=4,"C","B"))))</f>
        <v>D</v>
      </c>
      <c r="N21" s="10" t="str">
        <f>IF('инд. оценка уровня 3кл.'!S21=" "," ",IF('инд. оценка уровня 3кл.'!S21=0,IF('группы 2 кл.'!M20=1,"C","D"),IF('группы 2 кл.'!M20=1,"A",IF('группы 2 кл.'!M20=4,"C","B"))))</f>
        <v>D</v>
      </c>
      <c r="O21" s="195" t="str">
        <f>IF('инд. оценка уровня 3кл.'!T21=" "," ",IF('инд. оценка уровня 3кл.'!T21=0,IF('группы 2 кл.'!N20=1,"C","D"),IF('группы 2 кл.'!N20=1,"A",IF('группы 2 кл.'!N20=4,"C","B"))))</f>
        <v>D</v>
      </c>
    </row>
    <row r="22" spans="1:15" ht="11.25" customHeight="1" x14ac:dyDescent="0.3">
      <c r="A22" s="176">
        <v>17</v>
      </c>
      <c r="B22" s="149">
        <f>'Первичные данные 3 кл.'!B22</f>
        <v>0</v>
      </c>
      <c r="C22" s="10" t="str">
        <f>IF('инд. оценка уровня 3кл.'!C22=" ","",IF('инд. оценка уровня 3кл.'!C22=0,IF('группы 2 кл.'!B21=1,"C","D"),IF('группы 2 кл.'!B21=1,"A",IF('группы 2 кл.'!B21=4,"C","B"))))</f>
        <v>D</v>
      </c>
      <c r="D22" s="10" t="str">
        <f>IF('инд. оценка уровня 3кл.'!D22=" "," ",IF('инд. оценка уровня 3кл.'!D22=0,IF('группы 2 кл.'!C21=1,"C","D"),IF('группы 2 кл.'!C21=1,"A",IF('группы 2 кл.'!C21=4,"C","B"))))</f>
        <v>D</v>
      </c>
      <c r="E22" s="10" t="str">
        <f>IF('инд. оценка уровня 3кл.'!E22=" "," ",IF('инд. оценка уровня 3кл.'!E22=0,IF('группы 2 кл.'!D21=1,"C","D"),IF('группы 2 кл.'!D21=1,"A",IF('группы 2 кл.'!D21=4,"C","B"))))</f>
        <v>D</v>
      </c>
      <c r="F22" s="10" t="str">
        <f>IF('инд. оценка уровня 3кл.'!H22=" "," ",IF('инд. оценка уровня 3кл.'!H22=0,IF('группы 2 кл.'!E21=1,"C","D"),IF('группы 2 кл.'!E21=1,"A",IF('группы 2 кл.'!E21=4,"C","B"))))</f>
        <v>D</v>
      </c>
      <c r="G22" s="10" t="str">
        <f>IF('инд. оценка уровня 3кл.'!I22=" "," ",IF('инд. оценка уровня 3кл.'!I22=0,IF('группы 2 кл.'!F21=1,"C","D"),IF('группы 2 кл.'!F21=1,"A",IF('группы 2 кл.'!F21=4,"C","B"))))</f>
        <v>D</v>
      </c>
      <c r="H22" s="10" t="str">
        <f>IF('инд. оценка уровня 3кл.'!J22=" "," ",IF('инд. оценка уровня 3кл.'!J22=0,IF('группы 2 кл.'!G21=1,"C","D"),IF('группы 2 кл.'!G21=1,"A",IF('группы 2 кл.'!G21=4,"C","B"))))</f>
        <v>D</v>
      </c>
      <c r="I22" s="10" t="str">
        <f>IF('инд. оценка уровня 3кл.'!K22=" "," ",IF('инд. оценка уровня 3кл.'!K22=0,IF('группы 2 кл.'!H21=1,"C","D"),IF('группы 2 кл.'!H21=1,"A",IF('группы 2 кл.'!H21=4,"C","B"))))</f>
        <v>D</v>
      </c>
      <c r="J22" s="10" t="str">
        <f>IF('инд. оценка уровня 3кл.'!L22=" "," ",IF('инд. оценка уровня 3кл.'!L22=0,IF('группы 2 кл.'!I21=1,"C","D"),IF('группы 2 кл.'!I21=1,"A",IF('группы 2 кл.'!I21=4,"C","B"))))</f>
        <v>D</v>
      </c>
      <c r="K22" s="10" t="str">
        <f>IF('инд. оценка уровня 3кл.'!M22=" "," ",IF('инд. оценка уровня 3кл.'!M22=0,IF('группы 2 кл.'!J21=1,"C","D"),IF('группы 2 кл.'!J21=1,"A",IF('группы 2 кл.'!J21=4,"C","B"))))</f>
        <v>D</v>
      </c>
      <c r="L22" s="10" t="str">
        <f>IF('инд. оценка уровня 3кл.'!N22=" "," ",IF('инд. оценка уровня 3кл.'!N22=0,IF('группы 2 кл.'!K21=1,"C","D"),IF('группы 2 кл.'!K21=1,"A",IF('группы 2 кл.'!K21=4,"C","B"))))</f>
        <v>D</v>
      </c>
      <c r="M22" s="10" t="str">
        <f>IF('инд. оценка уровня 3кл.'!R22=" "," ",IF('инд. оценка уровня 3кл.'!R22=0,IF('группы 2 кл.'!L21=1,"C","D"),IF('группы 2 кл.'!L21=1,"A",IF('группы 2 кл.'!L21=4,"C","B"))))</f>
        <v>D</v>
      </c>
      <c r="N22" s="10" t="str">
        <f>IF('инд. оценка уровня 3кл.'!S22=" "," ",IF('инд. оценка уровня 3кл.'!S22=0,IF('группы 2 кл.'!M21=1,"C","D"),IF('группы 2 кл.'!M21=1,"A",IF('группы 2 кл.'!M21=4,"C","B"))))</f>
        <v>D</v>
      </c>
      <c r="O22" s="195" t="str">
        <f>IF('инд. оценка уровня 3кл.'!T22=" "," ",IF('инд. оценка уровня 3кл.'!T22=0,IF('группы 2 кл.'!N21=1,"C","D"),IF('группы 2 кл.'!N21=1,"A",IF('группы 2 кл.'!N21=4,"C","B"))))</f>
        <v>D</v>
      </c>
    </row>
    <row r="23" spans="1:15" ht="11.25" customHeight="1" x14ac:dyDescent="0.3">
      <c r="A23" s="176">
        <v>18</v>
      </c>
      <c r="B23" s="149">
        <f>'Первичные данные 3 кл.'!B23</f>
        <v>0</v>
      </c>
      <c r="C23" s="10" t="str">
        <f>IF('инд. оценка уровня 3кл.'!C23=" ","",IF('инд. оценка уровня 3кл.'!C23=0,IF('группы 2 кл.'!B22=1,"C","D"),IF('группы 2 кл.'!B22=1,"A",IF('группы 2 кл.'!B22=4,"C","B"))))</f>
        <v>D</v>
      </c>
      <c r="D23" s="10" t="str">
        <f>IF('инд. оценка уровня 3кл.'!D23=" "," ",IF('инд. оценка уровня 3кл.'!D23=0,IF('группы 2 кл.'!C22=1,"C","D"),IF('группы 2 кл.'!C22=1,"A",IF('группы 2 кл.'!C22=4,"C","B"))))</f>
        <v>D</v>
      </c>
      <c r="E23" s="10" t="str">
        <f>IF('инд. оценка уровня 3кл.'!E23=" "," ",IF('инд. оценка уровня 3кл.'!E23=0,IF('группы 2 кл.'!D22=1,"C","D"),IF('группы 2 кл.'!D22=1,"A",IF('группы 2 кл.'!D22=4,"C","B"))))</f>
        <v>D</v>
      </c>
      <c r="F23" s="10" t="str">
        <f>IF('инд. оценка уровня 3кл.'!H23=" "," ",IF('инд. оценка уровня 3кл.'!H23=0,IF('группы 2 кл.'!E22=1,"C","D"),IF('группы 2 кл.'!E22=1,"A",IF('группы 2 кл.'!E22=4,"C","B"))))</f>
        <v>D</v>
      </c>
      <c r="G23" s="10" t="str">
        <f>IF('инд. оценка уровня 3кл.'!I23=" "," ",IF('инд. оценка уровня 3кл.'!I23=0,IF('группы 2 кл.'!F22=1,"C","D"),IF('группы 2 кл.'!F22=1,"A",IF('группы 2 кл.'!F22=4,"C","B"))))</f>
        <v>D</v>
      </c>
      <c r="H23" s="10" t="str">
        <f>IF('инд. оценка уровня 3кл.'!J23=" "," ",IF('инд. оценка уровня 3кл.'!J23=0,IF('группы 2 кл.'!G22=1,"C","D"),IF('группы 2 кл.'!G22=1,"A",IF('группы 2 кл.'!G22=4,"C","B"))))</f>
        <v>D</v>
      </c>
      <c r="I23" s="10" t="str">
        <f>IF('инд. оценка уровня 3кл.'!K23=" "," ",IF('инд. оценка уровня 3кл.'!K23=0,IF('группы 2 кл.'!H22=1,"C","D"),IF('группы 2 кл.'!H22=1,"A",IF('группы 2 кл.'!H22=4,"C","B"))))</f>
        <v>D</v>
      </c>
      <c r="J23" s="10" t="str">
        <f>IF('инд. оценка уровня 3кл.'!L23=" "," ",IF('инд. оценка уровня 3кл.'!L23=0,IF('группы 2 кл.'!I22=1,"C","D"),IF('группы 2 кл.'!I22=1,"A",IF('группы 2 кл.'!I22=4,"C","B"))))</f>
        <v>D</v>
      </c>
      <c r="K23" s="10" t="str">
        <f>IF('инд. оценка уровня 3кл.'!M23=" "," ",IF('инд. оценка уровня 3кл.'!M23=0,IF('группы 2 кл.'!J22=1,"C","D"),IF('группы 2 кл.'!J22=1,"A",IF('группы 2 кл.'!J22=4,"C","B"))))</f>
        <v>D</v>
      </c>
      <c r="L23" s="10" t="str">
        <f>IF('инд. оценка уровня 3кл.'!N23=" "," ",IF('инд. оценка уровня 3кл.'!N23=0,IF('группы 2 кл.'!K22=1,"C","D"),IF('группы 2 кл.'!K22=1,"A",IF('группы 2 кл.'!K22=4,"C","B"))))</f>
        <v>D</v>
      </c>
      <c r="M23" s="10" t="str">
        <f>IF('инд. оценка уровня 3кл.'!R23=" "," ",IF('инд. оценка уровня 3кл.'!R23=0,IF('группы 2 кл.'!L22=1,"C","D"),IF('группы 2 кл.'!L22=1,"A",IF('группы 2 кл.'!L22=4,"C","B"))))</f>
        <v>D</v>
      </c>
      <c r="N23" s="10" t="str">
        <f>IF('инд. оценка уровня 3кл.'!S23=" "," ",IF('инд. оценка уровня 3кл.'!S23=0,IF('группы 2 кл.'!M22=1,"C","D"),IF('группы 2 кл.'!M22=1,"A",IF('группы 2 кл.'!M22=4,"C","B"))))</f>
        <v>D</v>
      </c>
      <c r="O23" s="195" t="str">
        <f>IF('инд. оценка уровня 3кл.'!T23=" "," ",IF('инд. оценка уровня 3кл.'!T23=0,IF('группы 2 кл.'!N22=1,"C","D"),IF('группы 2 кл.'!N22=1,"A",IF('группы 2 кл.'!N22=4,"C","B"))))</f>
        <v>D</v>
      </c>
    </row>
    <row r="24" spans="1:15" ht="11.25" customHeight="1" x14ac:dyDescent="0.3">
      <c r="A24" s="176">
        <v>19</v>
      </c>
      <c r="B24" s="149">
        <f>'Первичные данные 3 кл.'!B24</f>
        <v>0</v>
      </c>
      <c r="C24" s="10" t="str">
        <f>IF('инд. оценка уровня 3кл.'!C24=" ","",IF('инд. оценка уровня 3кл.'!C24=0,IF('группы 2 кл.'!B23=1,"C","D"),IF('группы 2 кл.'!B23=1,"A",IF('группы 2 кл.'!B23=4,"C","B"))))</f>
        <v>D</v>
      </c>
      <c r="D24" s="10" t="str">
        <f>IF('инд. оценка уровня 3кл.'!D24=" "," ",IF('инд. оценка уровня 3кл.'!D24=0,IF('группы 2 кл.'!C23=1,"C","D"),IF('группы 2 кл.'!C23=1,"A",IF('группы 2 кл.'!C23=4,"C","B"))))</f>
        <v>D</v>
      </c>
      <c r="E24" s="10" t="str">
        <f>IF('инд. оценка уровня 3кл.'!E24=" "," ",IF('инд. оценка уровня 3кл.'!E24=0,IF('группы 2 кл.'!D23=1,"C","D"),IF('группы 2 кл.'!D23=1,"A",IF('группы 2 кл.'!D23=4,"C","B"))))</f>
        <v>D</v>
      </c>
      <c r="F24" s="10" t="str">
        <f>IF('инд. оценка уровня 3кл.'!H24=" "," ",IF('инд. оценка уровня 3кл.'!H24=0,IF('группы 2 кл.'!E23=1,"C","D"),IF('группы 2 кл.'!E23=1,"A",IF('группы 2 кл.'!E23=4,"C","B"))))</f>
        <v>D</v>
      </c>
      <c r="G24" s="10" t="str">
        <f>IF('инд. оценка уровня 3кл.'!I24=" "," ",IF('инд. оценка уровня 3кл.'!I24=0,IF('группы 2 кл.'!F23=1,"C","D"),IF('группы 2 кл.'!F23=1,"A",IF('группы 2 кл.'!F23=4,"C","B"))))</f>
        <v>D</v>
      </c>
      <c r="H24" s="10" t="str">
        <f>IF('инд. оценка уровня 3кл.'!J24=" "," ",IF('инд. оценка уровня 3кл.'!J24=0,IF('группы 2 кл.'!G23=1,"C","D"),IF('группы 2 кл.'!G23=1,"A",IF('группы 2 кл.'!G23=4,"C","B"))))</f>
        <v>D</v>
      </c>
      <c r="I24" s="10" t="str">
        <f>IF('инд. оценка уровня 3кл.'!K24=" "," ",IF('инд. оценка уровня 3кл.'!K24=0,IF('группы 2 кл.'!H23=1,"C","D"),IF('группы 2 кл.'!H23=1,"A",IF('группы 2 кл.'!H23=4,"C","B"))))</f>
        <v>D</v>
      </c>
      <c r="J24" s="10" t="str">
        <f>IF('инд. оценка уровня 3кл.'!L24=" "," ",IF('инд. оценка уровня 3кл.'!L24=0,IF('группы 2 кл.'!I23=1,"C","D"),IF('группы 2 кл.'!I23=1,"A",IF('группы 2 кл.'!I23=4,"C","B"))))</f>
        <v>D</v>
      </c>
      <c r="K24" s="10" t="str">
        <f>IF('инд. оценка уровня 3кл.'!M24=" "," ",IF('инд. оценка уровня 3кл.'!M24=0,IF('группы 2 кл.'!J23=1,"C","D"),IF('группы 2 кл.'!J23=1,"A",IF('группы 2 кл.'!J23=4,"C","B"))))</f>
        <v>D</v>
      </c>
      <c r="L24" s="10" t="str">
        <f>IF('инд. оценка уровня 3кл.'!N24=" "," ",IF('инд. оценка уровня 3кл.'!N24=0,IF('группы 2 кл.'!K23=1,"C","D"),IF('группы 2 кл.'!K23=1,"A",IF('группы 2 кл.'!K23=4,"C","B"))))</f>
        <v>D</v>
      </c>
      <c r="M24" s="10" t="str">
        <f>IF('инд. оценка уровня 3кл.'!R24=" "," ",IF('инд. оценка уровня 3кл.'!R24=0,IF('группы 2 кл.'!L23=1,"C","D"),IF('группы 2 кл.'!L23=1,"A",IF('группы 2 кл.'!L23=4,"C","B"))))</f>
        <v>D</v>
      </c>
      <c r="N24" s="10" t="str">
        <f>IF('инд. оценка уровня 3кл.'!S24=" "," ",IF('инд. оценка уровня 3кл.'!S24=0,IF('группы 2 кл.'!M23=1,"C","D"),IF('группы 2 кл.'!M23=1,"A",IF('группы 2 кл.'!M23=4,"C","B"))))</f>
        <v>D</v>
      </c>
      <c r="O24" s="195" t="str">
        <f>IF('инд. оценка уровня 3кл.'!T24=" "," ",IF('инд. оценка уровня 3кл.'!T24=0,IF('группы 2 кл.'!N23=1,"C","D"),IF('группы 2 кл.'!N23=1,"A",IF('группы 2 кл.'!N23=4,"C","B"))))</f>
        <v>D</v>
      </c>
    </row>
    <row r="25" spans="1:15" ht="11.25" customHeight="1" x14ac:dyDescent="0.3">
      <c r="A25" s="176">
        <v>20</v>
      </c>
      <c r="B25" s="149">
        <f>'Первичные данные 3 кл.'!B25</f>
        <v>0</v>
      </c>
      <c r="C25" s="10" t="str">
        <f>IF('инд. оценка уровня 3кл.'!C25=" ","",IF('инд. оценка уровня 3кл.'!C25=0,IF('группы 2 кл.'!B24=1,"C","D"),IF('группы 2 кл.'!B24=1,"A",IF('группы 2 кл.'!B24=4,"C","B"))))</f>
        <v>D</v>
      </c>
      <c r="D25" s="10" t="str">
        <f>IF('инд. оценка уровня 3кл.'!D25=" "," ",IF('инд. оценка уровня 3кл.'!D25=0,IF('группы 2 кл.'!C24=1,"C","D"),IF('группы 2 кл.'!C24=1,"A",IF('группы 2 кл.'!C24=4,"C","B"))))</f>
        <v>D</v>
      </c>
      <c r="E25" s="10" t="str">
        <f>IF('инд. оценка уровня 3кл.'!E25=" "," ",IF('инд. оценка уровня 3кл.'!E25=0,IF('группы 2 кл.'!D24=1,"C","D"),IF('группы 2 кл.'!D24=1,"A",IF('группы 2 кл.'!D24=4,"C","B"))))</f>
        <v>D</v>
      </c>
      <c r="F25" s="10" t="str">
        <f>IF('инд. оценка уровня 3кл.'!H25=" "," ",IF('инд. оценка уровня 3кл.'!H25=0,IF('группы 2 кл.'!E24=1,"C","D"),IF('группы 2 кл.'!E24=1,"A",IF('группы 2 кл.'!E24=4,"C","B"))))</f>
        <v>D</v>
      </c>
      <c r="G25" s="10" t="str">
        <f>IF('инд. оценка уровня 3кл.'!I25=" "," ",IF('инд. оценка уровня 3кл.'!I25=0,IF('группы 2 кл.'!F24=1,"C","D"),IF('группы 2 кл.'!F24=1,"A",IF('группы 2 кл.'!F24=4,"C","B"))))</f>
        <v>D</v>
      </c>
      <c r="H25" s="10" t="str">
        <f>IF('инд. оценка уровня 3кл.'!J25=" "," ",IF('инд. оценка уровня 3кл.'!J25=0,IF('группы 2 кл.'!G24=1,"C","D"),IF('группы 2 кл.'!G24=1,"A",IF('группы 2 кл.'!G24=4,"C","B"))))</f>
        <v>D</v>
      </c>
      <c r="I25" s="10" t="str">
        <f>IF('инд. оценка уровня 3кл.'!K25=" "," ",IF('инд. оценка уровня 3кл.'!K25=0,IF('группы 2 кл.'!H24=1,"C","D"),IF('группы 2 кл.'!H24=1,"A",IF('группы 2 кл.'!H24=4,"C","B"))))</f>
        <v>D</v>
      </c>
      <c r="J25" s="10" t="str">
        <f>IF('инд. оценка уровня 3кл.'!L25=" "," ",IF('инд. оценка уровня 3кл.'!L25=0,IF('группы 2 кл.'!I24=1,"C","D"),IF('группы 2 кл.'!I24=1,"A",IF('группы 2 кл.'!I24=4,"C","B"))))</f>
        <v>D</v>
      </c>
      <c r="K25" s="10" t="str">
        <f>IF('инд. оценка уровня 3кл.'!M25=" "," ",IF('инд. оценка уровня 3кл.'!M25=0,IF('группы 2 кл.'!J24=1,"C","D"),IF('группы 2 кл.'!J24=1,"A",IF('группы 2 кл.'!J24=4,"C","B"))))</f>
        <v>D</v>
      </c>
      <c r="L25" s="10" t="str">
        <f>IF('инд. оценка уровня 3кл.'!N25=" "," ",IF('инд. оценка уровня 3кл.'!N25=0,IF('группы 2 кл.'!K24=1,"C","D"),IF('группы 2 кл.'!K24=1,"A",IF('группы 2 кл.'!K24=4,"C","B"))))</f>
        <v>D</v>
      </c>
      <c r="M25" s="10" t="str">
        <f>IF('инд. оценка уровня 3кл.'!R25=" "," ",IF('инд. оценка уровня 3кл.'!R25=0,IF('группы 2 кл.'!L24=1,"C","D"),IF('группы 2 кл.'!L24=1,"A",IF('группы 2 кл.'!L24=4,"C","B"))))</f>
        <v>D</v>
      </c>
      <c r="N25" s="10" t="str">
        <f>IF('инд. оценка уровня 3кл.'!S25=" "," ",IF('инд. оценка уровня 3кл.'!S25=0,IF('группы 2 кл.'!M24=1,"C","D"),IF('группы 2 кл.'!M24=1,"A",IF('группы 2 кл.'!M24=4,"C","B"))))</f>
        <v>D</v>
      </c>
      <c r="O25" s="195" t="str">
        <f>IF('инд. оценка уровня 3кл.'!T25=" "," ",IF('инд. оценка уровня 3кл.'!T25=0,IF('группы 2 кл.'!N24=1,"C","D"),IF('группы 2 кл.'!N24=1,"A",IF('группы 2 кл.'!N24=4,"C","B"))))</f>
        <v>D</v>
      </c>
    </row>
    <row r="26" spans="1:15" ht="11.25" customHeight="1" x14ac:dyDescent="0.3">
      <c r="A26" s="176">
        <v>21</v>
      </c>
      <c r="B26" s="149">
        <f>'Первичные данные 3 кл.'!B26</f>
        <v>0</v>
      </c>
      <c r="C26" s="10" t="str">
        <f>IF('инд. оценка уровня 3кл.'!C26=" ","",IF('инд. оценка уровня 3кл.'!C26=0,IF('группы 2 кл.'!B25=1,"C","D"),IF('группы 2 кл.'!B25=1,"A",IF('группы 2 кл.'!B25=4,"C","B"))))</f>
        <v>D</v>
      </c>
      <c r="D26" s="10" t="str">
        <f>IF('инд. оценка уровня 3кл.'!D26=" "," ",IF('инд. оценка уровня 3кл.'!D26=0,IF('группы 2 кл.'!C25=1,"C","D"),IF('группы 2 кл.'!C25=1,"A",IF('группы 2 кл.'!C25=4,"C","B"))))</f>
        <v>D</v>
      </c>
      <c r="E26" s="10" t="str">
        <f>IF('инд. оценка уровня 3кл.'!E26=" "," ",IF('инд. оценка уровня 3кл.'!E26=0,IF('группы 2 кл.'!D25=1,"C","D"),IF('группы 2 кл.'!D25=1,"A",IF('группы 2 кл.'!D25=4,"C","B"))))</f>
        <v>D</v>
      </c>
      <c r="F26" s="10" t="str">
        <f>IF('инд. оценка уровня 3кл.'!H26=" "," ",IF('инд. оценка уровня 3кл.'!H26=0,IF('группы 2 кл.'!E25=1,"C","D"),IF('группы 2 кл.'!E25=1,"A",IF('группы 2 кл.'!E25=4,"C","B"))))</f>
        <v>D</v>
      </c>
      <c r="G26" s="10" t="str">
        <f>IF('инд. оценка уровня 3кл.'!I26=" "," ",IF('инд. оценка уровня 3кл.'!I26=0,IF('группы 2 кл.'!F25=1,"C","D"),IF('группы 2 кл.'!F25=1,"A",IF('группы 2 кл.'!F25=4,"C","B"))))</f>
        <v>D</v>
      </c>
      <c r="H26" s="10" t="str">
        <f>IF('инд. оценка уровня 3кл.'!J26=" "," ",IF('инд. оценка уровня 3кл.'!J26=0,IF('группы 2 кл.'!G25=1,"C","D"),IF('группы 2 кл.'!G25=1,"A",IF('группы 2 кл.'!G25=4,"C","B"))))</f>
        <v>D</v>
      </c>
      <c r="I26" s="10" t="str">
        <f>IF('инд. оценка уровня 3кл.'!K26=" "," ",IF('инд. оценка уровня 3кл.'!K26=0,IF('группы 2 кл.'!H25=1,"C","D"),IF('группы 2 кл.'!H25=1,"A",IF('группы 2 кл.'!H25=4,"C","B"))))</f>
        <v>D</v>
      </c>
      <c r="J26" s="10" t="str">
        <f>IF('инд. оценка уровня 3кл.'!L26=" "," ",IF('инд. оценка уровня 3кл.'!L26=0,IF('группы 2 кл.'!I25=1,"C","D"),IF('группы 2 кл.'!I25=1,"A",IF('группы 2 кл.'!I25=4,"C","B"))))</f>
        <v>D</v>
      </c>
      <c r="K26" s="10" t="str">
        <f>IF('инд. оценка уровня 3кл.'!M26=" "," ",IF('инд. оценка уровня 3кл.'!M26=0,IF('группы 2 кл.'!J25=1,"C","D"),IF('группы 2 кл.'!J25=1,"A",IF('группы 2 кл.'!J25=4,"C","B"))))</f>
        <v>D</v>
      </c>
      <c r="L26" s="10" t="str">
        <f>IF('инд. оценка уровня 3кл.'!N26=" "," ",IF('инд. оценка уровня 3кл.'!N26=0,IF('группы 2 кл.'!K25=1,"C","D"),IF('группы 2 кл.'!K25=1,"A",IF('группы 2 кл.'!K25=4,"C","B"))))</f>
        <v>D</v>
      </c>
      <c r="M26" s="10" t="str">
        <f>IF('инд. оценка уровня 3кл.'!R26=" "," ",IF('инд. оценка уровня 3кл.'!R26=0,IF('группы 2 кл.'!L25=1,"C","D"),IF('группы 2 кл.'!L25=1,"A",IF('группы 2 кл.'!L25=4,"C","B"))))</f>
        <v>D</v>
      </c>
      <c r="N26" s="10" t="str">
        <f>IF('инд. оценка уровня 3кл.'!S26=" "," ",IF('инд. оценка уровня 3кл.'!S26=0,IF('группы 2 кл.'!M25=1,"C","D"),IF('группы 2 кл.'!M25=1,"A",IF('группы 2 кл.'!M25=4,"C","B"))))</f>
        <v>D</v>
      </c>
      <c r="O26" s="195" t="str">
        <f>IF('инд. оценка уровня 3кл.'!T26=" "," ",IF('инд. оценка уровня 3кл.'!T26=0,IF('группы 2 кл.'!N25=1,"C","D"),IF('группы 2 кл.'!N25=1,"A",IF('группы 2 кл.'!N25=4,"C","B"))))</f>
        <v>D</v>
      </c>
    </row>
    <row r="27" spans="1:15" ht="11.25" customHeight="1" x14ac:dyDescent="0.3">
      <c r="A27" s="176">
        <v>22</v>
      </c>
      <c r="B27" s="149">
        <f>'Первичные данные 3 кл.'!B27</f>
        <v>0</v>
      </c>
      <c r="C27" s="10" t="str">
        <f>IF('инд. оценка уровня 3кл.'!C27=" ","",IF('инд. оценка уровня 3кл.'!C27=0,IF('группы 2 кл.'!B26=1,"C","D"),IF('группы 2 кл.'!B26=1,"A",IF('группы 2 кл.'!B26=4,"C","B"))))</f>
        <v>D</v>
      </c>
      <c r="D27" s="10" t="str">
        <f>IF('инд. оценка уровня 3кл.'!D27=" "," ",IF('инд. оценка уровня 3кл.'!D27=0,IF('группы 2 кл.'!C26=1,"C","D"),IF('группы 2 кл.'!C26=1,"A",IF('группы 2 кл.'!C26=4,"C","B"))))</f>
        <v>D</v>
      </c>
      <c r="E27" s="10" t="str">
        <f>IF('инд. оценка уровня 3кл.'!E27=" "," ",IF('инд. оценка уровня 3кл.'!E27=0,IF('группы 2 кл.'!D26=1,"C","D"),IF('группы 2 кл.'!D26=1,"A",IF('группы 2 кл.'!D26=4,"C","B"))))</f>
        <v>D</v>
      </c>
      <c r="F27" s="10" t="str">
        <f>IF('инд. оценка уровня 3кл.'!H27=" "," ",IF('инд. оценка уровня 3кл.'!H27=0,IF('группы 2 кл.'!E26=1,"C","D"),IF('группы 2 кл.'!E26=1,"A",IF('группы 2 кл.'!E26=4,"C","B"))))</f>
        <v>D</v>
      </c>
      <c r="G27" s="10" t="str">
        <f>IF('инд. оценка уровня 3кл.'!I27=" "," ",IF('инд. оценка уровня 3кл.'!I27=0,IF('группы 2 кл.'!F26=1,"C","D"),IF('группы 2 кл.'!F26=1,"A",IF('группы 2 кл.'!F26=4,"C","B"))))</f>
        <v>D</v>
      </c>
      <c r="H27" s="10" t="str">
        <f>IF('инд. оценка уровня 3кл.'!J27=" "," ",IF('инд. оценка уровня 3кл.'!J27=0,IF('группы 2 кл.'!G26=1,"C","D"),IF('группы 2 кл.'!G26=1,"A",IF('группы 2 кл.'!G26=4,"C","B"))))</f>
        <v>D</v>
      </c>
      <c r="I27" s="10" t="str">
        <f>IF('инд. оценка уровня 3кл.'!K27=" "," ",IF('инд. оценка уровня 3кл.'!K27=0,IF('группы 2 кл.'!H26=1,"C","D"),IF('группы 2 кл.'!H26=1,"A",IF('группы 2 кл.'!H26=4,"C","B"))))</f>
        <v>D</v>
      </c>
      <c r="J27" s="10" t="str">
        <f>IF('инд. оценка уровня 3кл.'!L27=" "," ",IF('инд. оценка уровня 3кл.'!L27=0,IF('группы 2 кл.'!I26=1,"C","D"),IF('группы 2 кл.'!I26=1,"A",IF('группы 2 кл.'!I26=4,"C","B"))))</f>
        <v>D</v>
      </c>
      <c r="K27" s="10" t="str">
        <f>IF('инд. оценка уровня 3кл.'!M27=" "," ",IF('инд. оценка уровня 3кл.'!M27=0,IF('группы 2 кл.'!J26=1,"C","D"),IF('группы 2 кл.'!J26=1,"A",IF('группы 2 кл.'!J26=4,"C","B"))))</f>
        <v>D</v>
      </c>
      <c r="L27" s="10" t="str">
        <f>IF('инд. оценка уровня 3кл.'!N27=" "," ",IF('инд. оценка уровня 3кл.'!N27=0,IF('группы 2 кл.'!K26=1,"C","D"),IF('группы 2 кл.'!K26=1,"A",IF('группы 2 кл.'!K26=4,"C","B"))))</f>
        <v>D</v>
      </c>
      <c r="M27" s="10" t="str">
        <f>IF('инд. оценка уровня 3кл.'!R27=" "," ",IF('инд. оценка уровня 3кл.'!R27=0,IF('группы 2 кл.'!L26=1,"C","D"),IF('группы 2 кл.'!L26=1,"A",IF('группы 2 кл.'!L26=4,"C","B"))))</f>
        <v>D</v>
      </c>
      <c r="N27" s="10" t="str">
        <f>IF('инд. оценка уровня 3кл.'!S27=" "," ",IF('инд. оценка уровня 3кл.'!S27=0,IF('группы 2 кл.'!M26=1,"C","D"),IF('группы 2 кл.'!M26=1,"A",IF('группы 2 кл.'!M26=4,"C","B"))))</f>
        <v>D</v>
      </c>
      <c r="O27" s="195" t="str">
        <f>IF('инд. оценка уровня 3кл.'!T27=" "," ",IF('инд. оценка уровня 3кл.'!T27=0,IF('группы 2 кл.'!N26=1,"C","D"),IF('группы 2 кл.'!N26=1,"A",IF('группы 2 кл.'!N26=4,"C","B"))))</f>
        <v>D</v>
      </c>
    </row>
    <row r="28" spans="1:15" ht="11.25" customHeight="1" x14ac:dyDescent="0.3">
      <c r="A28" s="176">
        <v>23</v>
      </c>
      <c r="B28" s="149">
        <f>'Первичные данные 3 кл.'!B28</f>
        <v>0</v>
      </c>
      <c r="C28" s="10" t="str">
        <f>IF('инд. оценка уровня 3кл.'!C28=" ","",IF('инд. оценка уровня 3кл.'!C28=0,IF('группы 2 кл.'!B27=1,"C","D"),IF('группы 2 кл.'!B27=1,"A",IF('группы 2 кл.'!B27=4,"C","B"))))</f>
        <v>D</v>
      </c>
      <c r="D28" s="10" t="str">
        <f>IF('инд. оценка уровня 3кл.'!D28=" "," ",IF('инд. оценка уровня 3кл.'!D28=0,IF('группы 2 кл.'!C27=1,"C","D"),IF('группы 2 кл.'!C27=1,"A",IF('группы 2 кл.'!C27=4,"C","B"))))</f>
        <v>D</v>
      </c>
      <c r="E28" s="10" t="str">
        <f>IF('инд. оценка уровня 3кл.'!E28=" "," ",IF('инд. оценка уровня 3кл.'!E28=0,IF('группы 2 кл.'!D27=1,"C","D"),IF('группы 2 кл.'!D27=1,"A",IF('группы 2 кл.'!D27=4,"C","B"))))</f>
        <v>D</v>
      </c>
      <c r="F28" s="10" t="str">
        <f>IF('инд. оценка уровня 3кл.'!H28=" "," ",IF('инд. оценка уровня 3кл.'!H28=0,IF('группы 2 кл.'!E27=1,"C","D"),IF('группы 2 кл.'!E27=1,"A",IF('группы 2 кл.'!E27=4,"C","B"))))</f>
        <v>D</v>
      </c>
      <c r="G28" s="10" t="str">
        <f>IF('инд. оценка уровня 3кл.'!I28=" "," ",IF('инд. оценка уровня 3кл.'!I28=0,IF('группы 2 кл.'!F27=1,"C","D"),IF('группы 2 кл.'!F27=1,"A",IF('группы 2 кл.'!F27=4,"C","B"))))</f>
        <v>D</v>
      </c>
      <c r="H28" s="10" t="str">
        <f>IF('инд. оценка уровня 3кл.'!J28=" "," ",IF('инд. оценка уровня 3кл.'!J28=0,IF('группы 2 кл.'!G27=1,"C","D"),IF('группы 2 кл.'!G27=1,"A",IF('группы 2 кл.'!G27=4,"C","B"))))</f>
        <v>D</v>
      </c>
      <c r="I28" s="10" t="str">
        <f>IF('инд. оценка уровня 3кл.'!K28=" "," ",IF('инд. оценка уровня 3кл.'!K28=0,IF('группы 2 кл.'!H27=1,"C","D"),IF('группы 2 кл.'!H27=1,"A",IF('группы 2 кл.'!H27=4,"C","B"))))</f>
        <v>D</v>
      </c>
      <c r="J28" s="10" t="str">
        <f>IF('инд. оценка уровня 3кл.'!L28=" "," ",IF('инд. оценка уровня 3кл.'!L28=0,IF('группы 2 кл.'!I27=1,"C","D"),IF('группы 2 кл.'!I27=1,"A",IF('группы 2 кл.'!I27=4,"C","B"))))</f>
        <v>D</v>
      </c>
      <c r="K28" s="10" t="str">
        <f>IF('инд. оценка уровня 3кл.'!M28=" "," ",IF('инд. оценка уровня 3кл.'!M28=0,IF('группы 2 кл.'!J27=1,"C","D"),IF('группы 2 кл.'!J27=1,"A",IF('группы 2 кл.'!J27=4,"C","B"))))</f>
        <v>D</v>
      </c>
      <c r="L28" s="10" t="str">
        <f>IF('инд. оценка уровня 3кл.'!N28=" "," ",IF('инд. оценка уровня 3кл.'!N28=0,IF('группы 2 кл.'!K27=1,"C","D"),IF('группы 2 кл.'!K27=1,"A",IF('группы 2 кл.'!K27=4,"C","B"))))</f>
        <v>D</v>
      </c>
      <c r="M28" s="10" t="str">
        <f>IF('инд. оценка уровня 3кл.'!R28=" "," ",IF('инд. оценка уровня 3кл.'!R28=0,IF('группы 2 кл.'!L27=1,"C","D"),IF('группы 2 кл.'!L27=1,"A",IF('группы 2 кл.'!L27=4,"C","B"))))</f>
        <v>D</v>
      </c>
      <c r="N28" s="10" t="str">
        <f>IF('инд. оценка уровня 3кл.'!S28=" "," ",IF('инд. оценка уровня 3кл.'!S28=0,IF('группы 2 кл.'!M27=1,"C","D"),IF('группы 2 кл.'!M27=1,"A",IF('группы 2 кл.'!M27=4,"C","B"))))</f>
        <v>D</v>
      </c>
      <c r="O28" s="195" t="str">
        <f>IF('инд. оценка уровня 3кл.'!T28=" "," ",IF('инд. оценка уровня 3кл.'!T28=0,IF('группы 2 кл.'!N27=1,"C","D"),IF('группы 2 кл.'!N27=1,"A",IF('группы 2 кл.'!N27=4,"C","B"))))</f>
        <v>D</v>
      </c>
    </row>
    <row r="29" spans="1:15" ht="11.25" customHeight="1" x14ac:dyDescent="0.3">
      <c r="A29" s="176">
        <v>24</v>
      </c>
      <c r="B29" s="149">
        <f>'Первичные данные 3 кл.'!B29</f>
        <v>0</v>
      </c>
      <c r="C29" s="10" t="str">
        <f>IF('инд. оценка уровня 3кл.'!C29=" ","",IF('инд. оценка уровня 3кл.'!C29=0,IF('группы 2 кл.'!B28=1,"C","D"),IF('группы 2 кл.'!B28=1,"A",IF('группы 2 кл.'!B28=4,"C","B"))))</f>
        <v>D</v>
      </c>
      <c r="D29" s="10" t="str">
        <f>IF('инд. оценка уровня 3кл.'!D29=" "," ",IF('инд. оценка уровня 3кл.'!D29=0,IF('группы 2 кл.'!C28=1,"C","D"),IF('группы 2 кл.'!C28=1,"A",IF('группы 2 кл.'!C28=4,"C","B"))))</f>
        <v>D</v>
      </c>
      <c r="E29" s="10" t="str">
        <f>IF('инд. оценка уровня 3кл.'!E29=" "," ",IF('инд. оценка уровня 3кл.'!E29=0,IF('группы 2 кл.'!D28=1,"C","D"),IF('группы 2 кл.'!D28=1,"A",IF('группы 2 кл.'!D28=4,"C","B"))))</f>
        <v>D</v>
      </c>
      <c r="F29" s="10" t="str">
        <f>IF('инд. оценка уровня 3кл.'!H29=" "," ",IF('инд. оценка уровня 3кл.'!H29=0,IF('группы 2 кл.'!E28=1,"C","D"),IF('группы 2 кл.'!E28=1,"A",IF('группы 2 кл.'!E28=4,"C","B"))))</f>
        <v>D</v>
      </c>
      <c r="G29" s="10" t="str">
        <f>IF('инд. оценка уровня 3кл.'!I29=" "," ",IF('инд. оценка уровня 3кл.'!I29=0,IF('группы 2 кл.'!F28=1,"C","D"),IF('группы 2 кл.'!F28=1,"A",IF('группы 2 кл.'!F28=4,"C","B"))))</f>
        <v>D</v>
      </c>
      <c r="H29" s="10" t="str">
        <f>IF('инд. оценка уровня 3кл.'!J29=" "," ",IF('инд. оценка уровня 3кл.'!J29=0,IF('группы 2 кл.'!G28=1,"C","D"),IF('группы 2 кл.'!G28=1,"A",IF('группы 2 кл.'!G28=4,"C","B"))))</f>
        <v>D</v>
      </c>
      <c r="I29" s="10" t="str">
        <f>IF('инд. оценка уровня 3кл.'!K29=" "," ",IF('инд. оценка уровня 3кл.'!K29=0,IF('группы 2 кл.'!H28=1,"C","D"),IF('группы 2 кл.'!H28=1,"A",IF('группы 2 кл.'!H28=4,"C","B"))))</f>
        <v>D</v>
      </c>
      <c r="J29" s="10" t="str">
        <f>IF('инд. оценка уровня 3кл.'!L29=" "," ",IF('инд. оценка уровня 3кл.'!L29=0,IF('группы 2 кл.'!I28=1,"C","D"),IF('группы 2 кл.'!I28=1,"A",IF('группы 2 кл.'!I28=4,"C","B"))))</f>
        <v>D</v>
      </c>
      <c r="K29" s="10" t="str">
        <f>IF('инд. оценка уровня 3кл.'!M29=" "," ",IF('инд. оценка уровня 3кл.'!M29=0,IF('группы 2 кл.'!J28=1,"C","D"),IF('группы 2 кл.'!J28=1,"A",IF('группы 2 кл.'!J28=4,"C","B"))))</f>
        <v>D</v>
      </c>
      <c r="L29" s="10" t="str">
        <f>IF('инд. оценка уровня 3кл.'!N29=" "," ",IF('инд. оценка уровня 3кл.'!N29=0,IF('группы 2 кл.'!K28=1,"C","D"),IF('группы 2 кл.'!K28=1,"A",IF('группы 2 кл.'!K28=4,"C","B"))))</f>
        <v>D</v>
      </c>
      <c r="M29" s="10" t="str">
        <f>IF('инд. оценка уровня 3кл.'!R29=" "," ",IF('инд. оценка уровня 3кл.'!R29=0,IF('группы 2 кл.'!L28=1,"C","D"),IF('группы 2 кл.'!L28=1,"A",IF('группы 2 кл.'!L28=4,"C","B"))))</f>
        <v>D</v>
      </c>
      <c r="N29" s="10" t="str">
        <f>IF('инд. оценка уровня 3кл.'!S29=" "," ",IF('инд. оценка уровня 3кл.'!S29=0,IF('группы 2 кл.'!M28=1,"C","D"),IF('группы 2 кл.'!M28=1,"A",IF('группы 2 кл.'!M28=4,"C","B"))))</f>
        <v>D</v>
      </c>
      <c r="O29" s="195" t="str">
        <f>IF('инд. оценка уровня 3кл.'!T29=" "," ",IF('инд. оценка уровня 3кл.'!T29=0,IF('группы 2 кл.'!N28=1,"C","D"),IF('группы 2 кл.'!N28=1,"A",IF('группы 2 кл.'!N28=4,"C","B"))))</f>
        <v>D</v>
      </c>
    </row>
    <row r="30" spans="1:15" ht="11.25" customHeight="1" x14ac:dyDescent="0.3">
      <c r="A30" s="176">
        <v>25</v>
      </c>
      <c r="B30" s="149">
        <f>'Первичные данные 3 кл.'!B30</f>
        <v>0</v>
      </c>
      <c r="C30" s="10" t="str">
        <f>IF('инд. оценка уровня 3кл.'!C30=" ","",IF('инд. оценка уровня 3кл.'!C30=0,IF('группы 2 кл.'!B29=1,"C","D"),IF('группы 2 кл.'!B29=1,"A",IF('группы 2 кл.'!B29=4,"C","B"))))</f>
        <v>D</v>
      </c>
      <c r="D30" s="10" t="str">
        <f>IF('инд. оценка уровня 3кл.'!D30=" "," ",IF('инд. оценка уровня 3кл.'!D30=0,IF('группы 2 кл.'!C29=1,"C","D"),IF('группы 2 кл.'!C29=1,"A",IF('группы 2 кл.'!C29=4,"C","B"))))</f>
        <v>D</v>
      </c>
      <c r="E30" s="10" t="str">
        <f>IF('инд. оценка уровня 3кл.'!E30=" "," ",IF('инд. оценка уровня 3кл.'!E30=0,IF('группы 2 кл.'!D29=1,"C","D"),IF('группы 2 кл.'!D29=1,"A",IF('группы 2 кл.'!D29=4,"C","B"))))</f>
        <v>D</v>
      </c>
      <c r="F30" s="10" t="str">
        <f>IF('инд. оценка уровня 3кл.'!H30=" "," ",IF('инд. оценка уровня 3кл.'!H30=0,IF('группы 2 кл.'!E29=1,"C","D"),IF('группы 2 кл.'!E29=1,"A",IF('группы 2 кл.'!E29=4,"C","B"))))</f>
        <v>D</v>
      </c>
      <c r="G30" s="10" t="str">
        <f>IF('инд. оценка уровня 3кл.'!I30=" "," ",IF('инд. оценка уровня 3кл.'!I30=0,IF('группы 2 кл.'!F29=1,"C","D"),IF('группы 2 кл.'!F29=1,"A",IF('группы 2 кл.'!F29=4,"C","B"))))</f>
        <v>D</v>
      </c>
      <c r="H30" s="10" t="str">
        <f>IF('инд. оценка уровня 3кл.'!J30=" "," ",IF('инд. оценка уровня 3кл.'!J30=0,IF('группы 2 кл.'!G29=1,"C","D"),IF('группы 2 кл.'!G29=1,"A",IF('группы 2 кл.'!G29=4,"C","B"))))</f>
        <v>D</v>
      </c>
      <c r="I30" s="10" t="str">
        <f>IF('инд. оценка уровня 3кл.'!K30=" "," ",IF('инд. оценка уровня 3кл.'!K30=0,IF('группы 2 кл.'!H29=1,"C","D"),IF('группы 2 кл.'!H29=1,"A",IF('группы 2 кл.'!H29=4,"C","B"))))</f>
        <v>D</v>
      </c>
      <c r="J30" s="10" t="str">
        <f>IF('инд. оценка уровня 3кл.'!L30=" "," ",IF('инд. оценка уровня 3кл.'!L30=0,IF('группы 2 кл.'!I29=1,"C","D"),IF('группы 2 кл.'!I29=1,"A",IF('группы 2 кл.'!I29=4,"C","B"))))</f>
        <v>D</v>
      </c>
      <c r="K30" s="10" t="str">
        <f>IF('инд. оценка уровня 3кл.'!M30=" "," ",IF('инд. оценка уровня 3кл.'!M30=0,IF('группы 2 кл.'!J29=1,"C","D"),IF('группы 2 кл.'!J29=1,"A",IF('группы 2 кл.'!J29=4,"C","B"))))</f>
        <v>D</v>
      </c>
      <c r="L30" s="10" t="str">
        <f>IF('инд. оценка уровня 3кл.'!N30=" "," ",IF('инд. оценка уровня 3кл.'!N30=0,IF('группы 2 кл.'!K29=1,"C","D"),IF('группы 2 кл.'!K29=1,"A",IF('группы 2 кл.'!K29=4,"C","B"))))</f>
        <v>D</v>
      </c>
      <c r="M30" s="10" t="str">
        <f>IF('инд. оценка уровня 3кл.'!R30=" "," ",IF('инд. оценка уровня 3кл.'!R30=0,IF('группы 2 кл.'!L29=1,"C","D"),IF('группы 2 кл.'!L29=1,"A",IF('группы 2 кл.'!L29=4,"C","B"))))</f>
        <v>D</v>
      </c>
      <c r="N30" s="10" t="str">
        <f>IF('инд. оценка уровня 3кл.'!S30=" "," ",IF('инд. оценка уровня 3кл.'!S30=0,IF('группы 2 кл.'!M29=1,"C","D"),IF('группы 2 кл.'!M29=1,"A",IF('группы 2 кл.'!M29=4,"C","B"))))</f>
        <v>D</v>
      </c>
      <c r="O30" s="195" t="str">
        <f>IF('инд. оценка уровня 3кл.'!T30=" "," ",IF('инд. оценка уровня 3кл.'!T30=0,IF('группы 2 кл.'!N29=1,"C","D"),IF('группы 2 кл.'!N29=1,"A",IF('группы 2 кл.'!N29=4,"C","B"))))</f>
        <v>D</v>
      </c>
    </row>
    <row r="31" spans="1:15" ht="11.25" customHeight="1" x14ac:dyDescent="0.3">
      <c r="A31" s="176">
        <v>26</v>
      </c>
      <c r="B31" s="149">
        <f>'Первичные данные 3 кл.'!B31</f>
        <v>0</v>
      </c>
      <c r="C31" s="10" t="str">
        <f>IF('инд. оценка уровня 3кл.'!C31=" ","",IF('инд. оценка уровня 3кл.'!C31=0,IF('группы 2 кл.'!B30=1,"C","D"),IF('группы 2 кл.'!B30=1,"A",IF('группы 2 кл.'!B30=4,"C","B"))))</f>
        <v>D</v>
      </c>
      <c r="D31" s="10" t="str">
        <f>IF('инд. оценка уровня 3кл.'!D31=" "," ",IF('инд. оценка уровня 3кл.'!D31=0,IF('группы 2 кл.'!C30=1,"C","D"),IF('группы 2 кл.'!C30=1,"A",IF('группы 2 кл.'!C30=4,"C","B"))))</f>
        <v>D</v>
      </c>
      <c r="E31" s="10" t="str">
        <f>IF('инд. оценка уровня 3кл.'!E31=" "," ",IF('инд. оценка уровня 3кл.'!E31=0,IF('группы 2 кл.'!D30=1,"C","D"),IF('группы 2 кл.'!D30=1,"A",IF('группы 2 кл.'!D30=4,"C","B"))))</f>
        <v>D</v>
      </c>
      <c r="F31" s="10" t="str">
        <f>IF('инд. оценка уровня 3кл.'!H31=" "," ",IF('инд. оценка уровня 3кл.'!H31=0,IF('группы 2 кл.'!E30=1,"C","D"),IF('группы 2 кл.'!E30=1,"A",IF('группы 2 кл.'!E30=4,"C","B"))))</f>
        <v>D</v>
      </c>
      <c r="G31" s="10" t="str">
        <f>IF('инд. оценка уровня 3кл.'!I31=" "," ",IF('инд. оценка уровня 3кл.'!I31=0,IF('группы 2 кл.'!F30=1,"C","D"),IF('группы 2 кл.'!F30=1,"A",IF('группы 2 кл.'!F30=4,"C","B"))))</f>
        <v>D</v>
      </c>
      <c r="H31" s="10" t="str">
        <f>IF('инд. оценка уровня 3кл.'!J31=" "," ",IF('инд. оценка уровня 3кл.'!J31=0,IF('группы 2 кл.'!G30=1,"C","D"),IF('группы 2 кл.'!G30=1,"A",IF('группы 2 кл.'!G30=4,"C","B"))))</f>
        <v>D</v>
      </c>
      <c r="I31" s="10" t="str">
        <f>IF('инд. оценка уровня 3кл.'!K31=" "," ",IF('инд. оценка уровня 3кл.'!K31=0,IF('группы 2 кл.'!H30=1,"C","D"),IF('группы 2 кл.'!H30=1,"A",IF('группы 2 кл.'!H30=4,"C","B"))))</f>
        <v>D</v>
      </c>
      <c r="J31" s="10" t="str">
        <f>IF('инд. оценка уровня 3кл.'!L31=" "," ",IF('инд. оценка уровня 3кл.'!L31=0,IF('группы 2 кл.'!I30=1,"C","D"),IF('группы 2 кл.'!I30=1,"A",IF('группы 2 кл.'!I30=4,"C","B"))))</f>
        <v>D</v>
      </c>
      <c r="K31" s="10" t="str">
        <f>IF('инд. оценка уровня 3кл.'!M31=" "," ",IF('инд. оценка уровня 3кл.'!M31=0,IF('группы 2 кл.'!J30=1,"C","D"),IF('группы 2 кл.'!J30=1,"A",IF('группы 2 кл.'!J30=4,"C","B"))))</f>
        <v>D</v>
      </c>
      <c r="L31" s="10" t="str">
        <f>IF('инд. оценка уровня 3кл.'!N31=" "," ",IF('инд. оценка уровня 3кл.'!N31=0,IF('группы 2 кл.'!K30=1,"C","D"),IF('группы 2 кл.'!K30=1,"A",IF('группы 2 кл.'!K30=4,"C","B"))))</f>
        <v>D</v>
      </c>
      <c r="M31" s="10" t="str">
        <f>IF('инд. оценка уровня 3кл.'!R31=" "," ",IF('инд. оценка уровня 3кл.'!R31=0,IF('группы 2 кл.'!L30=1,"C","D"),IF('группы 2 кл.'!L30=1,"A",IF('группы 2 кл.'!L30=4,"C","B"))))</f>
        <v>D</v>
      </c>
      <c r="N31" s="10" t="str">
        <f>IF('инд. оценка уровня 3кл.'!S31=" "," ",IF('инд. оценка уровня 3кл.'!S31=0,IF('группы 2 кл.'!M30=1,"C","D"),IF('группы 2 кл.'!M30=1,"A",IF('группы 2 кл.'!M30=4,"C","B"))))</f>
        <v>D</v>
      </c>
      <c r="O31" s="195" t="str">
        <f>IF('инд. оценка уровня 3кл.'!T31=" "," ",IF('инд. оценка уровня 3кл.'!T31=0,IF('группы 2 кл.'!N30=1,"C","D"),IF('группы 2 кл.'!N30=1,"A",IF('группы 2 кл.'!N30=4,"C","B"))))</f>
        <v>D</v>
      </c>
    </row>
    <row r="32" spans="1:15" ht="11.25" customHeight="1" x14ac:dyDescent="0.3">
      <c r="A32" s="176">
        <v>27</v>
      </c>
      <c r="B32" s="149">
        <f>'Первичные данные 3 кл.'!B32</f>
        <v>0</v>
      </c>
      <c r="C32" s="10" t="str">
        <f>IF('инд. оценка уровня 3кл.'!C32=" ","",IF('инд. оценка уровня 3кл.'!C32=0,IF('группы 2 кл.'!B31=1,"C","D"),IF('группы 2 кл.'!B31=1,"A",IF('группы 2 кл.'!B31=4,"C","B"))))</f>
        <v>D</v>
      </c>
      <c r="D32" s="10" t="str">
        <f>IF('инд. оценка уровня 3кл.'!D32=" "," ",IF('инд. оценка уровня 3кл.'!D32=0,IF('группы 2 кл.'!C31=1,"C","D"),IF('группы 2 кл.'!C31=1,"A",IF('группы 2 кл.'!C31=4,"C","B"))))</f>
        <v>D</v>
      </c>
      <c r="E32" s="10" t="str">
        <f>IF('инд. оценка уровня 3кл.'!E32=" "," ",IF('инд. оценка уровня 3кл.'!E32=0,IF('группы 2 кл.'!D31=1,"C","D"),IF('группы 2 кл.'!D31=1,"A",IF('группы 2 кл.'!D31=4,"C","B"))))</f>
        <v>D</v>
      </c>
      <c r="F32" s="10" t="str">
        <f>IF('инд. оценка уровня 3кл.'!H32=" "," ",IF('инд. оценка уровня 3кл.'!H32=0,IF('группы 2 кл.'!E31=1,"C","D"),IF('группы 2 кл.'!E31=1,"A",IF('группы 2 кл.'!E31=4,"C","B"))))</f>
        <v>D</v>
      </c>
      <c r="G32" s="10" t="str">
        <f>IF('инд. оценка уровня 3кл.'!I32=" "," ",IF('инд. оценка уровня 3кл.'!I32=0,IF('группы 2 кл.'!F31=1,"C","D"),IF('группы 2 кл.'!F31=1,"A",IF('группы 2 кл.'!F31=4,"C","B"))))</f>
        <v>D</v>
      </c>
      <c r="H32" s="10" t="str">
        <f>IF('инд. оценка уровня 3кл.'!J32=" "," ",IF('инд. оценка уровня 3кл.'!J32=0,IF('группы 2 кл.'!G31=1,"C","D"),IF('группы 2 кл.'!G31=1,"A",IF('группы 2 кл.'!G31=4,"C","B"))))</f>
        <v>D</v>
      </c>
      <c r="I32" s="10" t="str">
        <f>IF('инд. оценка уровня 3кл.'!K32=" "," ",IF('инд. оценка уровня 3кл.'!K32=0,IF('группы 2 кл.'!H31=1,"C","D"),IF('группы 2 кл.'!H31=1,"A",IF('группы 2 кл.'!H31=4,"C","B"))))</f>
        <v>D</v>
      </c>
      <c r="J32" s="10" t="str">
        <f>IF('инд. оценка уровня 3кл.'!L32=" "," ",IF('инд. оценка уровня 3кл.'!L32=0,IF('группы 2 кл.'!I31=1,"C","D"),IF('группы 2 кл.'!I31=1,"A",IF('группы 2 кл.'!I31=4,"C","B"))))</f>
        <v>D</v>
      </c>
      <c r="K32" s="10" t="str">
        <f>IF('инд. оценка уровня 3кл.'!M32=" "," ",IF('инд. оценка уровня 3кл.'!M32=0,IF('группы 2 кл.'!J31=1,"C","D"),IF('группы 2 кл.'!J31=1,"A",IF('группы 2 кл.'!J31=4,"C","B"))))</f>
        <v>D</v>
      </c>
      <c r="L32" s="10" t="str">
        <f>IF('инд. оценка уровня 3кл.'!N32=" "," ",IF('инд. оценка уровня 3кл.'!N32=0,IF('группы 2 кл.'!K31=1,"C","D"),IF('группы 2 кл.'!K31=1,"A",IF('группы 2 кл.'!K31=4,"C","B"))))</f>
        <v>D</v>
      </c>
      <c r="M32" s="10" t="str">
        <f>IF('инд. оценка уровня 3кл.'!R32=" "," ",IF('инд. оценка уровня 3кл.'!R32=0,IF('группы 2 кл.'!L31=1,"C","D"),IF('группы 2 кл.'!L31=1,"A",IF('группы 2 кл.'!L31=4,"C","B"))))</f>
        <v>D</v>
      </c>
      <c r="N32" s="10" t="str">
        <f>IF('инд. оценка уровня 3кл.'!S32=" "," ",IF('инд. оценка уровня 3кл.'!S32=0,IF('группы 2 кл.'!M31=1,"C","D"),IF('группы 2 кл.'!M31=1,"A",IF('группы 2 кл.'!M31=4,"C","B"))))</f>
        <v>D</v>
      </c>
      <c r="O32" s="195" t="str">
        <f>IF('инд. оценка уровня 3кл.'!T32=" "," ",IF('инд. оценка уровня 3кл.'!T32=0,IF('группы 2 кл.'!N31=1,"C","D"),IF('группы 2 кл.'!N31=1,"A",IF('группы 2 кл.'!N31=4,"C","B"))))</f>
        <v>D</v>
      </c>
    </row>
    <row r="33" spans="1:15" ht="11.25" customHeight="1" x14ac:dyDescent="0.3">
      <c r="A33" s="176">
        <v>28</v>
      </c>
      <c r="B33" s="149">
        <f>'Первичные данные 3 кл.'!B33</f>
        <v>0</v>
      </c>
      <c r="C33" s="10" t="str">
        <f>IF('инд. оценка уровня 3кл.'!C33=" ","",IF('инд. оценка уровня 3кл.'!C33=0,IF('группы 2 кл.'!B32=1,"C","D"),IF('группы 2 кл.'!B32=1,"A",IF('группы 2 кл.'!B32=4,"C","B"))))</f>
        <v>D</v>
      </c>
      <c r="D33" s="10" t="str">
        <f>IF('инд. оценка уровня 3кл.'!D33=" "," ",IF('инд. оценка уровня 3кл.'!D33=0,IF('группы 2 кл.'!C32=1,"C","D"),IF('группы 2 кл.'!C32=1,"A",IF('группы 2 кл.'!C32=4,"C","B"))))</f>
        <v>D</v>
      </c>
      <c r="E33" s="10" t="str">
        <f>IF('инд. оценка уровня 3кл.'!E33=" "," ",IF('инд. оценка уровня 3кл.'!E33=0,IF('группы 2 кл.'!D32=1,"C","D"),IF('группы 2 кл.'!D32=1,"A",IF('группы 2 кл.'!D32=4,"C","B"))))</f>
        <v>D</v>
      </c>
      <c r="F33" s="10" t="str">
        <f>IF('инд. оценка уровня 3кл.'!H33=" "," ",IF('инд. оценка уровня 3кл.'!H33=0,IF('группы 2 кл.'!E32=1,"C","D"),IF('группы 2 кл.'!E32=1,"A",IF('группы 2 кл.'!E32=4,"C","B"))))</f>
        <v>D</v>
      </c>
      <c r="G33" s="10" t="str">
        <f>IF('инд. оценка уровня 3кл.'!I33=" "," ",IF('инд. оценка уровня 3кл.'!I33=0,IF('группы 2 кл.'!F32=1,"C","D"),IF('группы 2 кл.'!F32=1,"A",IF('группы 2 кл.'!F32=4,"C","B"))))</f>
        <v>D</v>
      </c>
      <c r="H33" s="10" t="str">
        <f>IF('инд. оценка уровня 3кл.'!J33=" "," ",IF('инд. оценка уровня 3кл.'!J33=0,IF('группы 2 кл.'!G32=1,"C","D"),IF('группы 2 кл.'!G32=1,"A",IF('группы 2 кл.'!G32=4,"C","B"))))</f>
        <v>D</v>
      </c>
      <c r="I33" s="10" t="str">
        <f>IF('инд. оценка уровня 3кл.'!K33=" "," ",IF('инд. оценка уровня 3кл.'!K33=0,IF('группы 2 кл.'!H32=1,"C","D"),IF('группы 2 кл.'!H32=1,"A",IF('группы 2 кл.'!H32=4,"C","B"))))</f>
        <v>D</v>
      </c>
      <c r="J33" s="10" t="str">
        <f>IF('инд. оценка уровня 3кл.'!L33=" "," ",IF('инд. оценка уровня 3кл.'!L33=0,IF('группы 2 кл.'!I32=1,"C","D"),IF('группы 2 кл.'!I32=1,"A",IF('группы 2 кл.'!I32=4,"C","B"))))</f>
        <v>D</v>
      </c>
      <c r="K33" s="10" t="str">
        <f>IF('инд. оценка уровня 3кл.'!M33=" "," ",IF('инд. оценка уровня 3кл.'!M33=0,IF('группы 2 кл.'!J32=1,"C","D"),IF('группы 2 кл.'!J32=1,"A",IF('группы 2 кл.'!J32=4,"C","B"))))</f>
        <v>D</v>
      </c>
      <c r="L33" s="10" t="str">
        <f>IF('инд. оценка уровня 3кл.'!N33=" "," ",IF('инд. оценка уровня 3кл.'!N33=0,IF('группы 2 кл.'!K32=1,"C","D"),IF('группы 2 кл.'!K32=1,"A",IF('группы 2 кл.'!K32=4,"C","B"))))</f>
        <v>D</v>
      </c>
      <c r="M33" s="10" t="str">
        <f>IF('инд. оценка уровня 3кл.'!R33=" "," ",IF('инд. оценка уровня 3кл.'!R33=0,IF('группы 2 кл.'!L32=1,"C","D"),IF('группы 2 кл.'!L32=1,"A",IF('группы 2 кл.'!L32=4,"C","B"))))</f>
        <v>D</v>
      </c>
      <c r="N33" s="10" t="str">
        <f>IF('инд. оценка уровня 3кл.'!S33=" "," ",IF('инд. оценка уровня 3кл.'!S33=0,IF('группы 2 кл.'!M32=1,"C","D"),IF('группы 2 кл.'!M32=1,"A",IF('группы 2 кл.'!M32=4,"C","B"))))</f>
        <v>D</v>
      </c>
      <c r="O33" s="195" t="str">
        <f>IF('инд. оценка уровня 3кл.'!T33=" "," ",IF('инд. оценка уровня 3кл.'!T33=0,IF('группы 2 кл.'!N32=1,"C","D"),IF('группы 2 кл.'!N32=1,"A",IF('группы 2 кл.'!N32=4,"C","B"))))</f>
        <v>D</v>
      </c>
    </row>
    <row r="34" spans="1:15" ht="11.25" customHeight="1" x14ac:dyDescent="0.3">
      <c r="A34" s="176">
        <v>29</v>
      </c>
      <c r="B34" s="149">
        <f>'Первичные данные 3 кл.'!B34</f>
        <v>0</v>
      </c>
      <c r="C34" s="10" t="str">
        <f>IF('инд. оценка уровня 3кл.'!C34=" ","",IF('инд. оценка уровня 3кл.'!C34=0,IF('группы 2 кл.'!B33=1,"C","D"),IF('группы 2 кл.'!B33=1,"A",IF('группы 2 кл.'!B33=4,"C","B"))))</f>
        <v>D</v>
      </c>
      <c r="D34" s="10" t="str">
        <f>IF('инд. оценка уровня 3кл.'!D34=" "," ",IF('инд. оценка уровня 3кл.'!D34=0,IF('группы 2 кл.'!C33=1,"C","D"),IF('группы 2 кл.'!C33=1,"A",IF('группы 2 кл.'!C33=4,"C","B"))))</f>
        <v>D</v>
      </c>
      <c r="E34" s="10" t="str">
        <f>IF('инд. оценка уровня 3кл.'!E34=" "," ",IF('инд. оценка уровня 3кл.'!E34=0,IF('группы 2 кл.'!D33=1,"C","D"),IF('группы 2 кл.'!D33=1,"A",IF('группы 2 кл.'!D33=4,"C","B"))))</f>
        <v>D</v>
      </c>
      <c r="F34" s="10" t="str">
        <f>IF('инд. оценка уровня 3кл.'!H34=" "," ",IF('инд. оценка уровня 3кл.'!H34=0,IF('группы 2 кл.'!E33=1,"C","D"),IF('группы 2 кл.'!E33=1,"A",IF('группы 2 кл.'!E33=4,"C","B"))))</f>
        <v>D</v>
      </c>
      <c r="G34" s="10" t="str">
        <f>IF('инд. оценка уровня 3кл.'!I34=" "," ",IF('инд. оценка уровня 3кл.'!I34=0,IF('группы 2 кл.'!F33=1,"C","D"),IF('группы 2 кл.'!F33=1,"A",IF('группы 2 кл.'!F33=4,"C","B"))))</f>
        <v>D</v>
      </c>
      <c r="H34" s="10" t="str">
        <f>IF('инд. оценка уровня 3кл.'!J34=" "," ",IF('инд. оценка уровня 3кл.'!J34=0,IF('группы 2 кл.'!G33=1,"C","D"),IF('группы 2 кл.'!G33=1,"A",IF('группы 2 кл.'!G33=4,"C","B"))))</f>
        <v>D</v>
      </c>
      <c r="I34" s="10" t="str">
        <f>IF('инд. оценка уровня 3кл.'!K34=" "," ",IF('инд. оценка уровня 3кл.'!K34=0,IF('группы 2 кл.'!H33=1,"C","D"),IF('группы 2 кл.'!H33=1,"A",IF('группы 2 кл.'!H33=4,"C","B"))))</f>
        <v>D</v>
      </c>
      <c r="J34" s="10" t="str">
        <f>IF('инд. оценка уровня 3кл.'!L34=" "," ",IF('инд. оценка уровня 3кл.'!L34=0,IF('группы 2 кл.'!I33=1,"C","D"),IF('группы 2 кл.'!I33=1,"A",IF('группы 2 кл.'!I33=4,"C","B"))))</f>
        <v>D</v>
      </c>
      <c r="K34" s="10" t="str">
        <f>IF('инд. оценка уровня 3кл.'!M34=" "," ",IF('инд. оценка уровня 3кл.'!M34=0,IF('группы 2 кл.'!J33=1,"C","D"),IF('группы 2 кл.'!J33=1,"A",IF('группы 2 кл.'!J33=4,"C","B"))))</f>
        <v>D</v>
      </c>
      <c r="L34" s="10" t="str">
        <f>IF('инд. оценка уровня 3кл.'!N34=" "," ",IF('инд. оценка уровня 3кл.'!N34=0,IF('группы 2 кл.'!K33=1,"C","D"),IF('группы 2 кл.'!K33=1,"A",IF('группы 2 кл.'!K33=4,"C","B"))))</f>
        <v>D</v>
      </c>
      <c r="M34" s="10" t="str">
        <f>IF('инд. оценка уровня 3кл.'!R34=" "," ",IF('инд. оценка уровня 3кл.'!R34=0,IF('группы 2 кл.'!L33=1,"C","D"),IF('группы 2 кл.'!L33=1,"A",IF('группы 2 кл.'!L33=4,"C","B"))))</f>
        <v>D</v>
      </c>
      <c r="N34" s="10" t="str">
        <f>IF('инд. оценка уровня 3кл.'!S34=" "," ",IF('инд. оценка уровня 3кл.'!S34=0,IF('группы 2 кл.'!M33=1,"C","D"),IF('группы 2 кл.'!M33=1,"A",IF('группы 2 кл.'!M33=4,"C","B"))))</f>
        <v>D</v>
      </c>
      <c r="O34" s="195" t="str">
        <f>IF('инд. оценка уровня 3кл.'!T34=" "," ",IF('инд. оценка уровня 3кл.'!T34=0,IF('группы 2 кл.'!N33=1,"C","D"),IF('группы 2 кл.'!N33=1,"A",IF('группы 2 кл.'!N33=4,"C","B"))))</f>
        <v>D</v>
      </c>
    </row>
    <row r="35" spans="1:15" ht="11.25" customHeight="1" x14ac:dyDescent="0.3">
      <c r="A35" s="176">
        <v>30</v>
      </c>
      <c r="B35" s="149">
        <f>'Первичные данные 3 кл.'!B35</f>
        <v>0</v>
      </c>
      <c r="C35" s="10" t="str">
        <f>IF('инд. оценка уровня 3кл.'!C35=" ","",IF('инд. оценка уровня 3кл.'!C35=0,IF('группы 2 кл.'!B34=1,"C","D"),IF('группы 2 кл.'!B34=1,"A",IF('группы 2 кл.'!B34=4,"C","B"))))</f>
        <v>D</v>
      </c>
      <c r="D35" s="10" t="str">
        <f>IF('инд. оценка уровня 3кл.'!D35=" "," ",IF('инд. оценка уровня 3кл.'!D35=0,IF('группы 2 кл.'!C34=1,"C","D"),IF('группы 2 кл.'!C34=1,"A",IF('группы 2 кл.'!C34=4,"C","B"))))</f>
        <v>D</v>
      </c>
      <c r="E35" s="10" t="str">
        <f>IF('инд. оценка уровня 3кл.'!E35=" "," ",IF('инд. оценка уровня 3кл.'!E35=0,IF('группы 2 кл.'!D34=1,"C","D"),IF('группы 2 кл.'!D34=1,"A",IF('группы 2 кл.'!D34=4,"C","B"))))</f>
        <v>D</v>
      </c>
      <c r="F35" s="10" t="str">
        <f>IF('инд. оценка уровня 3кл.'!H35=" "," ",IF('инд. оценка уровня 3кл.'!H35=0,IF('группы 2 кл.'!E34=1,"C","D"),IF('группы 2 кл.'!E34=1,"A",IF('группы 2 кл.'!E34=4,"C","B"))))</f>
        <v>D</v>
      </c>
      <c r="G35" s="10" t="str">
        <f>IF('инд. оценка уровня 3кл.'!I35=" "," ",IF('инд. оценка уровня 3кл.'!I35=0,IF('группы 2 кл.'!F34=1,"C","D"),IF('группы 2 кл.'!F34=1,"A",IF('группы 2 кл.'!F34=4,"C","B"))))</f>
        <v>D</v>
      </c>
      <c r="H35" s="10" t="str">
        <f>IF('инд. оценка уровня 3кл.'!J35=" "," ",IF('инд. оценка уровня 3кл.'!J35=0,IF('группы 2 кл.'!G34=1,"C","D"),IF('группы 2 кл.'!G34=1,"A",IF('группы 2 кл.'!G34=4,"C","B"))))</f>
        <v>D</v>
      </c>
      <c r="I35" s="10" t="str">
        <f>IF('инд. оценка уровня 3кл.'!K35=" "," ",IF('инд. оценка уровня 3кл.'!K35=0,IF('группы 2 кл.'!H34=1,"C","D"),IF('группы 2 кл.'!H34=1,"A",IF('группы 2 кл.'!H34=4,"C","B"))))</f>
        <v>D</v>
      </c>
      <c r="J35" s="10" t="str">
        <f>IF('инд. оценка уровня 3кл.'!L35=" "," ",IF('инд. оценка уровня 3кл.'!L35=0,IF('группы 2 кл.'!I34=1,"C","D"),IF('группы 2 кл.'!I34=1,"A",IF('группы 2 кл.'!I34=4,"C","B"))))</f>
        <v>D</v>
      </c>
      <c r="K35" s="10" t="str">
        <f>IF('инд. оценка уровня 3кл.'!M35=" "," ",IF('инд. оценка уровня 3кл.'!M35=0,IF('группы 2 кл.'!J34=1,"C","D"),IF('группы 2 кл.'!J34=1,"A",IF('группы 2 кл.'!J34=4,"C","B"))))</f>
        <v>D</v>
      </c>
      <c r="L35" s="10" t="str">
        <f>IF('инд. оценка уровня 3кл.'!N35=" "," ",IF('инд. оценка уровня 3кл.'!N35=0,IF('группы 2 кл.'!K34=1,"C","D"),IF('группы 2 кл.'!K34=1,"A",IF('группы 2 кл.'!K34=4,"C","B"))))</f>
        <v>D</v>
      </c>
      <c r="M35" s="10" t="str">
        <f>IF('инд. оценка уровня 3кл.'!R35=" "," ",IF('инд. оценка уровня 3кл.'!R35=0,IF('группы 2 кл.'!L34=1,"C","D"),IF('группы 2 кл.'!L34=1,"A",IF('группы 2 кл.'!L34=4,"C","B"))))</f>
        <v>D</v>
      </c>
      <c r="N35" s="10" t="str">
        <f>IF('инд. оценка уровня 3кл.'!S35=" "," ",IF('инд. оценка уровня 3кл.'!S35=0,IF('группы 2 кл.'!M34=1,"C","D"),IF('группы 2 кл.'!M34=1,"A",IF('группы 2 кл.'!M34=4,"C","B"))))</f>
        <v>D</v>
      </c>
      <c r="O35" s="195" t="str">
        <f>IF('инд. оценка уровня 3кл.'!T35=" "," ",IF('инд. оценка уровня 3кл.'!T35=0,IF('группы 2 кл.'!N34=1,"C","D"),IF('группы 2 кл.'!N34=1,"A",IF('группы 2 кл.'!N34=4,"C","B"))))</f>
        <v>D</v>
      </c>
    </row>
    <row r="36" spans="1:15" ht="11.25" customHeight="1" x14ac:dyDescent="0.3">
      <c r="A36" s="176">
        <v>31</v>
      </c>
      <c r="B36" s="149">
        <f>'Первичные данные 3 кл.'!B36</f>
        <v>0</v>
      </c>
      <c r="C36" s="10" t="str">
        <f>IF('инд. оценка уровня 3кл.'!C36=" ","",IF('инд. оценка уровня 3кл.'!C36=0,IF('группы 2 кл.'!B35=1,"C","D"),IF('группы 2 кл.'!B35=1,"A",IF('группы 2 кл.'!B35=4,"C","B"))))</f>
        <v>D</v>
      </c>
      <c r="D36" s="10" t="str">
        <f>IF('инд. оценка уровня 3кл.'!D36=" "," ",IF('инд. оценка уровня 3кл.'!D36=0,IF('группы 2 кл.'!C35=1,"C","D"),IF('группы 2 кл.'!C35=1,"A",IF('группы 2 кл.'!C35=4,"C","B"))))</f>
        <v>D</v>
      </c>
      <c r="E36" s="10" t="str">
        <f>IF('инд. оценка уровня 3кл.'!E36=" "," ",IF('инд. оценка уровня 3кл.'!E36=0,IF('группы 2 кл.'!D35=1,"C","D"),IF('группы 2 кл.'!D35=1,"A",IF('группы 2 кл.'!D35=4,"C","B"))))</f>
        <v>D</v>
      </c>
      <c r="F36" s="10" t="str">
        <f>IF('инд. оценка уровня 3кл.'!H36=" "," ",IF('инд. оценка уровня 3кл.'!H36=0,IF('группы 2 кл.'!E35=1,"C","D"),IF('группы 2 кл.'!E35=1,"A",IF('группы 2 кл.'!E35=4,"C","B"))))</f>
        <v>D</v>
      </c>
      <c r="G36" s="10" t="str">
        <f>IF('инд. оценка уровня 3кл.'!I36=" "," ",IF('инд. оценка уровня 3кл.'!I36=0,IF('группы 2 кл.'!F35=1,"C","D"),IF('группы 2 кл.'!F35=1,"A",IF('группы 2 кл.'!F35=4,"C","B"))))</f>
        <v>D</v>
      </c>
      <c r="H36" s="10" t="str">
        <f>IF('инд. оценка уровня 3кл.'!J36=" "," ",IF('инд. оценка уровня 3кл.'!J36=0,IF('группы 2 кл.'!G35=1,"C","D"),IF('группы 2 кл.'!G35=1,"A",IF('группы 2 кл.'!G35=4,"C","B"))))</f>
        <v>D</v>
      </c>
      <c r="I36" s="10" t="str">
        <f>IF('инд. оценка уровня 3кл.'!K36=" "," ",IF('инд. оценка уровня 3кл.'!K36=0,IF('группы 2 кл.'!H35=1,"C","D"),IF('группы 2 кл.'!H35=1,"A",IF('группы 2 кл.'!H35=4,"C","B"))))</f>
        <v>D</v>
      </c>
      <c r="J36" s="10" t="str">
        <f>IF('инд. оценка уровня 3кл.'!L36=" "," ",IF('инд. оценка уровня 3кл.'!L36=0,IF('группы 2 кл.'!I35=1,"C","D"),IF('группы 2 кл.'!I35=1,"A",IF('группы 2 кл.'!I35=4,"C","B"))))</f>
        <v>D</v>
      </c>
      <c r="K36" s="10" t="str">
        <f>IF('инд. оценка уровня 3кл.'!M36=" "," ",IF('инд. оценка уровня 3кл.'!M36=0,IF('группы 2 кл.'!J35=1,"C","D"),IF('группы 2 кл.'!J35=1,"A",IF('группы 2 кл.'!J35=4,"C","B"))))</f>
        <v>D</v>
      </c>
      <c r="L36" s="10" t="str">
        <f>IF('инд. оценка уровня 3кл.'!N36=" "," ",IF('инд. оценка уровня 3кл.'!N36=0,IF('группы 2 кл.'!K35=1,"C","D"),IF('группы 2 кл.'!K35=1,"A",IF('группы 2 кл.'!K35=4,"C","B"))))</f>
        <v>D</v>
      </c>
      <c r="M36" s="10" t="str">
        <f>IF('инд. оценка уровня 3кл.'!R36=" "," ",IF('инд. оценка уровня 3кл.'!R36=0,IF('группы 2 кл.'!L35=1,"C","D"),IF('группы 2 кл.'!L35=1,"A",IF('группы 2 кл.'!L35=4,"C","B"))))</f>
        <v>D</v>
      </c>
      <c r="N36" s="10" t="str">
        <f>IF('инд. оценка уровня 3кл.'!S36=" "," ",IF('инд. оценка уровня 3кл.'!S36=0,IF('группы 2 кл.'!M35=1,"C","D"),IF('группы 2 кл.'!M35=1,"A",IF('группы 2 кл.'!M35=4,"C","B"))))</f>
        <v>D</v>
      </c>
      <c r="O36" s="195" t="str">
        <f>IF('инд. оценка уровня 3кл.'!T36=" "," ",IF('инд. оценка уровня 3кл.'!T36=0,IF('группы 2 кл.'!N35=1,"C","D"),IF('группы 2 кл.'!N35=1,"A",IF('группы 2 кл.'!N35=4,"C","B"))))</f>
        <v>D</v>
      </c>
    </row>
    <row r="37" spans="1:15" ht="11.25" customHeight="1" x14ac:dyDescent="0.3">
      <c r="A37" s="176">
        <v>32</v>
      </c>
      <c r="B37" s="149">
        <f>'Первичные данные 3 кл.'!B37</f>
        <v>0</v>
      </c>
      <c r="C37" s="10" t="str">
        <f>IF('инд. оценка уровня 3кл.'!C37=" ","",IF('инд. оценка уровня 3кл.'!C37=0,IF('группы 2 кл.'!B36=1,"C","D"),IF('группы 2 кл.'!B36=1,"A",IF('группы 2 кл.'!B36=4,"C","B"))))</f>
        <v>D</v>
      </c>
      <c r="D37" s="10" t="str">
        <f>IF('инд. оценка уровня 3кл.'!D37=" "," ",IF('инд. оценка уровня 3кл.'!D37=0,IF('группы 2 кл.'!C36=1,"C","D"),IF('группы 2 кл.'!C36=1,"A",IF('группы 2 кл.'!C36=4,"C","B"))))</f>
        <v>D</v>
      </c>
      <c r="E37" s="10" t="str">
        <f>IF('инд. оценка уровня 3кл.'!E37=" "," ",IF('инд. оценка уровня 3кл.'!E37=0,IF('группы 2 кл.'!D36=1,"C","D"),IF('группы 2 кл.'!D36=1,"A",IF('группы 2 кл.'!D36=4,"C","B"))))</f>
        <v>D</v>
      </c>
      <c r="F37" s="10" t="str">
        <f>IF('инд. оценка уровня 3кл.'!H37=" "," ",IF('инд. оценка уровня 3кл.'!H37=0,IF('группы 2 кл.'!E36=1,"C","D"),IF('группы 2 кл.'!E36=1,"A",IF('группы 2 кл.'!E36=4,"C","B"))))</f>
        <v>D</v>
      </c>
      <c r="G37" s="10" t="str">
        <f>IF('инд. оценка уровня 3кл.'!I37=" "," ",IF('инд. оценка уровня 3кл.'!I37=0,IF('группы 2 кл.'!F36=1,"C","D"),IF('группы 2 кл.'!F36=1,"A",IF('группы 2 кл.'!F36=4,"C","B"))))</f>
        <v>D</v>
      </c>
      <c r="H37" s="10" t="str">
        <f>IF('инд. оценка уровня 3кл.'!J37=" "," ",IF('инд. оценка уровня 3кл.'!J37=0,IF('группы 2 кл.'!G36=1,"C","D"),IF('группы 2 кл.'!G36=1,"A",IF('группы 2 кл.'!G36=4,"C","B"))))</f>
        <v>D</v>
      </c>
      <c r="I37" s="10" t="str">
        <f>IF('инд. оценка уровня 3кл.'!K37=" "," ",IF('инд. оценка уровня 3кл.'!K37=0,IF('группы 2 кл.'!H36=1,"C","D"),IF('группы 2 кл.'!H36=1,"A",IF('группы 2 кл.'!H36=4,"C","B"))))</f>
        <v>D</v>
      </c>
      <c r="J37" s="10" t="str">
        <f>IF('инд. оценка уровня 3кл.'!L37=" "," ",IF('инд. оценка уровня 3кл.'!L37=0,IF('группы 2 кл.'!I36=1,"C","D"),IF('группы 2 кл.'!I36=1,"A",IF('группы 2 кл.'!I36=4,"C","B"))))</f>
        <v>D</v>
      </c>
      <c r="K37" s="10" t="str">
        <f>IF('инд. оценка уровня 3кл.'!M37=" "," ",IF('инд. оценка уровня 3кл.'!M37=0,IF('группы 2 кл.'!J36=1,"C","D"),IF('группы 2 кл.'!J36=1,"A",IF('группы 2 кл.'!J36=4,"C","B"))))</f>
        <v>D</v>
      </c>
      <c r="L37" s="10" t="str">
        <f>IF('инд. оценка уровня 3кл.'!N37=" "," ",IF('инд. оценка уровня 3кл.'!N37=0,IF('группы 2 кл.'!K36=1,"C","D"),IF('группы 2 кл.'!K36=1,"A",IF('группы 2 кл.'!K36=4,"C","B"))))</f>
        <v>D</v>
      </c>
      <c r="M37" s="10" t="str">
        <f>IF('инд. оценка уровня 3кл.'!R37=" "," ",IF('инд. оценка уровня 3кл.'!R37=0,IF('группы 2 кл.'!L36=1,"C","D"),IF('группы 2 кл.'!L36=1,"A",IF('группы 2 кл.'!L36=4,"C","B"))))</f>
        <v>D</v>
      </c>
      <c r="N37" s="10" t="str">
        <f>IF('инд. оценка уровня 3кл.'!S37=" "," ",IF('инд. оценка уровня 3кл.'!S37=0,IF('группы 2 кл.'!M36=1,"C","D"),IF('группы 2 кл.'!M36=1,"A",IF('группы 2 кл.'!M36=4,"C","B"))))</f>
        <v>D</v>
      </c>
      <c r="O37" s="195" t="str">
        <f>IF('инд. оценка уровня 3кл.'!T37=" "," ",IF('инд. оценка уровня 3кл.'!T37=0,IF('группы 2 кл.'!N36=1,"C","D"),IF('группы 2 кл.'!N36=1,"A",IF('группы 2 кл.'!N36=4,"C","B"))))</f>
        <v>D</v>
      </c>
    </row>
    <row r="38" spans="1:15" ht="11.25" customHeight="1" x14ac:dyDescent="0.3">
      <c r="A38" s="176">
        <v>33</v>
      </c>
      <c r="B38" s="149">
        <f>'Первичные данные 3 кл.'!B38</f>
        <v>0</v>
      </c>
      <c r="C38" s="10" t="str">
        <f>IF('инд. оценка уровня 3кл.'!C38=" ","",IF('инд. оценка уровня 3кл.'!C38=0,IF('группы 2 кл.'!B37=1,"C","D"),IF('группы 2 кл.'!B37=1,"A",IF('группы 2 кл.'!B37=4,"C","B"))))</f>
        <v>D</v>
      </c>
      <c r="D38" s="10" t="str">
        <f>IF('инд. оценка уровня 3кл.'!D38=" "," ",IF('инд. оценка уровня 3кл.'!D38=0,IF('группы 2 кл.'!C37=1,"C","D"),IF('группы 2 кл.'!C37=1,"A",IF('группы 2 кл.'!C37=4,"C","B"))))</f>
        <v>D</v>
      </c>
      <c r="E38" s="10" t="str">
        <f>IF('инд. оценка уровня 3кл.'!E38=" "," ",IF('инд. оценка уровня 3кл.'!E38=0,IF('группы 2 кл.'!D37=1,"C","D"),IF('группы 2 кл.'!D37=1,"A",IF('группы 2 кл.'!D37=4,"C","B"))))</f>
        <v>D</v>
      </c>
      <c r="F38" s="10" t="str">
        <f>IF('инд. оценка уровня 3кл.'!H38=" "," ",IF('инд. оценка уровня 3кл.'!H38=0,IF('группы 2 кл.'!E37=1,"C","D"),IF('группы 2 кл.'!E37=1,"A",IF('группы 2 кл.'!E37=4,"C","B"))))</f>
        <v>D</v>
      </c>
      <c r="G38" s="10" t="str">
        <f>IF('инд. оценка уровня 3кл.'!I38=" "," ",IF('инд. оценка уровня 3кл.'!I38=0,IF('группы 2 кл.'!F37=1,"C","D"),IF('группы 2 кл.'!F37=1,"A",IF('группы 2 кл.'!F37=4,"C","B"))))</f>
        <v>D</v>
      </c>
      <c r="H38" s="10" t="str">
        <f>IF('инд. оценка уровня 3кл.'!J38=" "," ",IF('инд. оценка уровня 3кл.'!J38=0,IF('группы 2 кл.'!G37=1,"C","D"),IF('группы 2 кл.'!G37=1,"A",IF('группы 2 кл.'!G37=4,"C","B"))))</f>
        <v>D</v>
      </c>
      <c r="I38" s="10" t="str">
        <f>IF('инд. оценка уровня 3кл.'!K38=" "," ",IF('инд. оценка уровня 3кл.'!K38=0,IF('группы 2 кл.'!H37=1,"C","D"),IF('группы 2 кл.'!H37=1,"A",IF('группы 2 кл.'!H37=4,"C","B"))))</f>
        <v>D</v>
      </c>
      <c r="J38" s="10" t="str">
        <f>IF('инд. оценка уровня 3кл.'!L38=" "," ",IF('инд. оценка уровня 3кл.'!L38=0,IF('группы 2 кл.'!I37=1,"C","D"),IF('группы 2 кл.'!I37=1,"A",IF('группы 2 кл.'!I37=4,"C","B"))))</f>
        <v>D</v>
      </c>
      <c r="K38" s="10" t="str">
        <f>IF('инд. оценка уровня 3кл.'!M38=" "," ",IF('инд. оценка уровня 3кл.'!M38=0,IF('группы 2 кл.'!J37=1,"C","D"),IF('группы 2 кл.'!J37=1,"A",IF('группы 2 кл.'!J37=4,"C","B"))))</f>
        <v>D</v>
      </c>
      <c r="L38" s="10" t="str">
        <f>IF('инд. оценка уровня 3кл.'!N38=" "," ",IF('инд. оценка уровня 3кл.'!N38=0,IF('группы 2 кл.'!K37=1,"C","D"),IF('группы 2 кл.'!K37=1,"A",IF('группы 2 кл.'!K37=4,"C","B"))))</f>
        <v>D</v>
      </c>
      <c r="M38" s="10" t="str">
        <f>IF('инд. оценка уровня 3кл.'!R38=" "," ",IF('инд. оценка уровня 3кл.'!R38=0,IF('группы 2 кл.'!L37=1,"C","D"),IF('группы 2 кл.'!L37=1,"A",IF('группы 2 кл.'!L37=4,"C","B"))))</f>
        <v>D</v>
      </c>
      <c r="N38" s="10" t="str">
        <f>IF('инд. оценка уровня 3кл.'!S38=" "," ",IF('инд. оценка уровня 3кл.'!S38=0,IF('группы 2 кл.'!M37=1,"C","D"),IF('группы 2 кл.'!M37=1,"A",IF('группы 2 кл.'!M37=4,"C","B"))))</f>
        <v>D</v>
      </c>
      <c r="O38" s="195" t="str">
        <f>IF('инд. оценка уровня 3кл.'!T38=" "," ",IF('инд. оценка уровня 3кл.'!T38=0,IF('группы 2 кл.'!N37=1,"C","D"),IF('группы 2 кл.'!N37=1,"A",IF('группы 2 кл.'!N37=4,"C","B"))))</f>
        <v>D</v>
      </c>
    </row>
    <row r="39" spans="1:15" ht="11.25" customHeight="1" x14ac:dyDescent="0.3">
      <c r="A39" s="176">
        <v>34</v>
      </c>
      <c r="B39" s="149">
        <f>'Первичные данные 3 кл.'!B39</f>
        <v>0</v>
      </c>
      <c r="C39" s="10" t="str">
        <f>IF('инд. оценка уровня 3кл.'!C39=" ","",IF('инд. оценка уровня 3кл.'!C39=0,IF('группы 2 кл.'!B38=1,"C","D"),IF('группы 2 кл.'!B38=1,"A",IF('группы 2 кл.'!B38=4,"C","B"))))</f>
        <v>D</v>
      </c>
      <c r="D39" s="10" t="str">
        <f>IF('инд. оценка уровня 3кл.'!D39=" "," ",IF('инд. оценка уровня 3кл.'!D39=0,IF('группы 2 кл.'!C38=1,"C","D"),IF('группы 2 кл.'!C38=1,"A",IF('группы 2 кл.'!C38=4,"C","B"))))</f>
        <v>D</v>
      </c>
      <c r="E39" s="10" t="str">
        <f>IF('инд. оценка уровня 3кл.'!E39=" "," ",IF('инд. оценка уровня 3кл.'!E39=0,IF('группы 2 кл.'!D38=1,"C","D"),IF('группы 2 кл.'!D38=1,"A",IF('группы 2 кл.'!D38=4,"C","B"))))</f>
        <v>D</v>
      </c>
      <c r="F39" s="10" t="str">
        <f>IF('инд. оценка уровня 3кл.'!H39=" "," ",IF('инд. оценка уровня 3кл.'!H39=0,IF('группы 2 кл.'!E38=1,"C","D"),IF('группы 2 кл.'!E38=1,"A",IF('группы 2 кл.'!E38=4,"C","B"))))</f>
        <v>D</v>
      </c>
      <c r="G39" s="10" t="str">
        <f>IF('инд. оценка уровня 3кл.'!I39=" "," ",IF('инд. оценка уровня 3кл.'!I39=0,IF('группы 2 кл.'!F38=1,"C","D"),IF('группы 2 кл.'!F38=1,"A",IF('группы 2 кл.'!F38=4,"C","B"))))</f>
        <v>D</v>
      </c>
      <c r="H39" s="10" t="str">
        <f>IF('инд. оценка уровня 3кл.'!J39=" "," ",IF('инд. оценка уровня 3кл.'!J39=0,IF('группы 2 кл.'!G38=1,"C","D"),IF('группы 2 кл.'!G38=1,"A",IF('группы 2 кл.'!G38=4,"C","B"))))</f>
        <v>D</v>
      </c>
      <c r="I39" s="10" t="str">
        <f>IF('инд. оценка уровня 3кл.'!K39=" "," ",IF('инд. оценка уровня 3кл.'!K39=0,IF('группы 2 кл.'!H38=1,"C","D"),IF('группы 2 кл.'!H38=1,"A",IF('группы 2 кл.'!H38=4,"C","B"))))</f>
        <v>D</v>
      </c>
      <c r="J39" s="10" t="str">
        <f>IF('инд. оценка уровня 3кл.'!L39=" "," ",IF('инд. оценка уровня 3кл.'!L39=0,IF('группы 2 кл.'!I38=1,"C","D"),IF('группы 2 кл.'!I38=1,"A",IF('группы 2 кл.'!I38=4,"C","B"))))</f>
        <v>D</v>
      </c>
      <c r="K39" s="10" t="str">
        <f>IF('инд. оценка уровня 3кл.'!M39=" "," ",IF('инд. оценка уровня 3кл.'!M39=0,IF('группы 2 кл.'!J38=1,"C","D"),IF('группы 2 кл.'!J38=1,"A",IF('группы 2 кл.'!J38=4,"C","B"))))</f>
        <v>D</v>
      </c>
      <c r="L39" s="10" t="str">
        <f>IF('инд. оценка уровня 3кл.'!N39=" "," ",IF('инд. оценка уровня 3кл.'!N39=0,IF('группы 2 кл.'!K38=1,"C","D"),IF('группы 2 кл.'!K38=1,"A",IF('группы 2 кл.'!K38=4,"C","B"))))</f>
        <v>D</v>
      </c>
      <c r="M39" s="10" t="str">
        <f>IF('инд. оценка уровня 3кл.'!R39=" "," ",IF('инд. оценка уровня 3кл.'!R39=0,IF('группы 2 кл.'!L38=1,"C","D"),IF('группы 2 кл.'!L38=1,"A",IF('группы 2 кл.'!L38=4,"C","B"))))</f>
        <v>D</v>
      </c>
      <c r="N39" s="10" t="str">
        <f>IF('инд. оценка уровня 3кл.'!S39=" "," ",IF('инд. оценка уровня 3кл.'!S39=0,IF('группы 2 кл.'!M38=1,"C","D"),IF('группы 2 кл.'!M38=1,"A",IF('группы 2 кл.'!M38=4,"C","B"))))</f>
        <v>D</v>
      </c>
      <c r="O39" s="195" t="str">
        <f>IF('инд. оценка уровня 3кл.'!T39=" "," ",IF('инд. оценка уровня 3кл.'!T39=0,IF('группы 2 кл.'!N38=1,"C","D"),IF('группы 2 кл.'!N38=1,"A",IF('группы 2 кл.'!N38=4,"C","B"))))</f>
        <v>D</v>
      </c>
    </row>
    <row r="40" spans="1:15" ht="11.25" customHeight="1" thickBot="1" x14ac:dyDescent="0.35">
      <c r="A40" s="196">
        <v>35</v>
      </c>
      <c r="B40" s="197">
        <f>'Первичные данные 3 кл.'!B40</f>
        <v>0</v>
      </c>
      <c r="C40" s="48" t="str">
        <f>IF('инд. оценка уровня 3кл.'!C40=" ","",IF('инд. оценка уровня 3кл.'!C40=0,IF('группы 2 кл.'!B39=1,"C","D"),IF('группы 2 кл.'!B39=1,"A",IF('группы 2 кл.'!B39=4,"C","B"))))</f>
        <v>D</v>
      </c>
      <c r="D40" s="48" t="str">
        <f>IF('инд. оценка уровня 3кл.'!D40=" "," ",IF('инд. оценка уровня 3кл.'!D40=0,IF('группы 2 кл.'!C39=1,"C","D"),IF('группы 2 кл.'!C39=1,"A",IF('группы 2 кл.'!C39=4,"C","B"))))</f>
        <v>D</v>
      </c>
      <c r="E40" s="48" t="str">
        <f>IF('инд. оценка уровня 3кл.'!E40=" "," ",IF('инд. оценка уровня 3кл.'!E40=0,IF('группы 2 кл.'!D39=1,"C","D"),IF('группы 2 кл.'!D39=1,"A",IF('группы 2 кл.'!D39=4,"C","B"))))</f>
        <v>D</v>
      </c>
      <c r="F40" s="48" t="str">
        <f>IF('инд. оценка уровня 3кл.'!H40=" "," ",IF('инд. оценка уровня 3кл.'!H40=0,IF('группы 2 кл.'!E39=1,"C","D"),IF('группы 2 кл.'!E39=1,"A",IF('группы 2 кл.'!E39=4,"C","B"))))</f>
        <v>D</v>
      </c>
      <c r="G40" s="48" t="str">
        <f>IF('инд. оценка уровня 3кл.'!I40=" "," ",IF('инд. оценка уровня 3кл.'!I40=0,IF('группы 2 кл.'!F39=1,"C","D"),IF('группы 2 кл.'!F39=1,"A",IF('группы 2 кл.'!F39=4,"C","B"))))</f>
        <v>D</v>
      </c>
      <c r="H40" s="48" t="str">
        <f>IF('инд. оценка уровня 3кл.'!J40=" "," ",IF('инд. оценка уровня 3кл.'!J40=0,IF('группы 2 кл.'!G39=1,"C","D"),IF('группы 2 кл.'!G39=1,"A",IF('группы 2 кл.'!G39=4,"C","B"))))</f>
        <v>D</v>
      </c>
      <c r="I40" s="48" t="str">
        <f>IF('инд. оценка уровня 3кл.'!K40=" "," ",IF('инд. оценка уровня 3кл.'!K40=0,IF('группы 2 кл.'!H39=1,"C","D"),IF('группы 2 кл.'!H39=1,"A",IF('группы 2 кл.'!H39=4,"C","B"))))</f>
        <v>D</v>
      </c>
      <c r="J40" s="48" t="str">
        <f>IF('инд. оценка уровня 3кл.'!L40=" "," ",IF('инд. оценка уровня 3кл.'!L40=0,IF('группы 2 кл.'!I39=1,"C","D"),IF('группы 2 кл.'!I39=1,"A",IF('группы 2 кл.'!I39=4,"C","B"))))</f>
        <v>D</v>
      </c>
      <c r="K40" s="48" t="str">
        <f>IF('инд. оценка уровня 3кл.'!M40=" "," ",IF('инд. оценка уровня 3кл.'!M40=0,IF('группы 2 кл.'!J39=1,"C","D"),IF('группы 2 кл.'!J39=1,"A",IF('группы 2 кл.'!J39=4,"C","B"))))</f>
        <v>D</v>
      </c>
      <c r="L40" s="48" t="str">
        <f>IF('инд. оценка уровня 3кл.'!N40=" "," ",IF('инд. оценка уровня 3кл.'!N40=0,IF('группы 2 кл.'!K39=1,"C","D"),IF('группы 2 кл.'!K39=1,"A",IF('группы 2 кл.'!K39=4,"C","B"))))</f>
        <v>D</v>
      </c>
      <c r="M40" s="48" t="str">
        <f>IF('инд. оценка уровня 3кл.'!R40=" "," ",IF('инд. оценка уровня 3кл.'!R40=0,IF('группы 2 кл.'!L39=1,"C","D"),IF('группы 2 кл.'!L39=1,"A",IF('группы 2 кл.'!L39=4,"C","B"))))</f>
        <v>D</v>
      </c>
      <c r="N40" s="48" t="str">
        <f>IF('инд. оценка уровня 3кл.'!S40=" "," ",IF('инд. оценка уровня 3кл.'!S40=0,IF('группы 2 кл.'!M39=1,"C","D"),IF('группы 2 кл.'!M39=1,"A",IF('группы 2 кл.'!M39=4,"C","B"))))</f>
        <v>D</v>
      </c>
      <c r="O40" s="198" t="str">
        <f>IF('инд. оценка уровня 3кл.'!T40=" "," ",IF('инд. оценка уровня 3кл.'!T40=0,IF('группы 2 кл.'!N39=1,"C","D"),IF('группы 2 кл.'!N39=1,"A",IF('группы 2 кл.'!N39=4,"C","B"))))</f>
        <v>D</v>
      </c>
    </row>
    <row r="41" spans="1:15" ht="11.1" customHeight="1" x14ac:dyDescent="0.25">
      <c r="B41" s="344" t="s">
        <v>59</v>
      </c>
      <c r="C41" s="344"/>
      <c r="D41" s="344"/>
      <c r="E41" s="344"/>
      <c r="F41" s="344"/>
      <c r="G41" s="344"/>
      <c r="H41" s="344"/>
    </row>
    <row r="42" spans="1:15" ht="11.1" customHeight="1" x14ac:dyDescent="0.25">
      <c r="B42" s="8" t="s">
        <v>98</v>
      </c>
      <c r="C42" s="187" t="s">
        <v>102</v>
      </c>
      <c r="D42" s="11"/>
      <c r="E42" s="11"/>
      <c r="F42" s="11"/>
      <c r="G42" s="11"/>
      <c r="H42" s="11"/>
    </row>
    <row r="43" spans="1:15" ht="11.1" customHeight="1" x14ac:dyDescent="0.25">
      <c r="B43" s="8" t="s">
        <v>99</v>
      </c>
      <c r="C43" s="187" t="s">
        <v>103</v>
      </c>
      <c r="D43" s="11"/>
      <c r="E43" s="11"/>
      <c r="F43" s="11"/>
      <c r="G43" s="11"/>
      <c r="H43" s="11"/>
    </row>
    <row r="44" spans="1:15" ht="11.1" customHeight="1" x14ac:dyDescent="0.25">
      <c r="B44" s="8" t="s">
        <v>100</v>
      </c>
      <c r="C44" s="187" t="s">
        <v>130</v>
      </c>
    </row>
    <row r="45" spans="1:15" ht="11.1" customHeight="1" x14ac:dyDescent="0.25">
      <c r="B45" s="8" t="s">
        <v>101</v>
      </c>
      <c r="C45" s="205" t="s">
        <v>104</v>
      </c>
    </row>
  </sheetData>
  <sheetProtection password="CF36" sheet="1" objects="1" scenarios="1"/>
  <mergeCells count="23">
    <mergeCell ref="A4:A5"/>
    <mergeCell ref="B4:B5"/>
    <mergeCell ref="B41:H41"/>
    <mergeCell ref="A1:O1"/>
    <mergeCell ref="C2:E2"/>
    <mergeCell ref="F2:L2"/>
    <mergeCell ref="M2:O2"/>
    <mergeCell ref="C3:E3"/>
    <mergeCell ref="C4:C5"/>
    <mergeCell ref="D4:D5"/>
    <mergeCell ref="E4:E5"/>
    <mergeCell ref="F4:F5"/>
    <mergeCell ref="G4:G5"/>
    <mergeCell ref="H4:H5"/>
    <mergeCell ref="K4:K5"/>
    <mergeCell ref="M4:M5"/>
    <mergeCell ref="N4:N5"/>
    <mergeCell ref="O4:O5"/>
    <mergeCell ref="M3:O3"/>
    <mergeCell ref="F3:L3"/>
    <mergeCell ref="I4:I5"/>
    <mergeCell ref="J4:J5"/>
    <mergeCell ref="L4:L5"/>
  </mergeCells>
  <conditionalFormatting sqref="B6:B40">
    <cfRule type="cellIs" dxfId="315" priority="17" stopIfTrue="1" operator="equal">
      <formula>0</formula>
    </cfRule>
  </conditionalFormatting>
  <conditionalFormatting sqref="C6:O40">
    <cfRule type="containsText" dxfId="314" priority="5" operator="containsText" text="D">
      <formula>NOT(ISERROR(SEARCH("D",C6)))</formula>
    </cfRule>
    <cfRule type="containsText" dxfId="313" priority="6" operator="containsText" text="C">
      <formula>NOT(ISERROR(SEARCH("C",C6)))</formula>
    </cfRule>
    <cfRule type="containsText" dxfId="312" priority="7" operator="containsText" text="B">
      <formula>NOT(ISERROR(SEARCH("B",C6)))</formula>
    </cfRule>
    <cfRule type="containsText" dxfId="311" priority="8" operator="containsText" text="A">
      <formula>NOT(ISERROR(SEARCH("A",C6)))</formula>
    </cfRule>
  </conditionalFormatting>
  <conditionalFormatting sqref="B42:B45">
    <cfRule type="containsText" dxfId="310" priority="1" operator="containsText" text="D">
      <formula>NOT(ISERROR(SEARCH("D",B42)))</formula>
    </cfRule>
    <cfRule type="containsText" dxfId="309" priority="2" operator="containsText" text="C">
      <formula>NOT(ISERROR(SEARCH("C",B42)))</formula>
    </cfRule>
    <cfRule type="containsText" dxfId="308" priority="3" operator="containsText" text="B">
      <formula>NOT(ISERROR(SEARCH("B",B42)))</formula>
    </cfRule>
    <cfRule type="containsText" dxfId="307" priority="4" operator="containsText" text="A">
      <formula>NOT(ISERROR(SEARCH("A",B42)))</formula>
    </cfRule>
  </conditionalFormatting>
  <pageMargins left="0.15748031496062992" right="0.15748031496062992" top="0.19685039370078741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workbookViewId="0">
      <selection activeCell="B1" sqref="B1"/>
    </sheetView>
  </sheetViews>
  <sheetFormatPr defaultColWidth="8.6640625" defaultRowHeight="13.2" x14ac:dyDescent="0.25"/>
  <cols>
    <col min="1" max="1" width="25.44140625" customWidth="1"/>
    <col min="2" max="14" width="7.109375" customWidth="1"/>
  </cols>
  <sheetData>
    <row r="1" spans="1:16" ht="35.25" customHeight="1" x14ac:dyDescent="0.3">
      <c r="A1" s="253" t="s">
        <v>132</v>
      </c>
      <c r="B1" s="243">
        <f>'Первичные данные 3 кл.'!G41</f>
        <v>0</v>
      </c>
      <c r="C1" s="230"/>
      <c r="D1" s="181"/>
      <c r="E1" s="181"/>
      <c r="F1" s="181"/>
      <c r="G1" s="181"/>
      <c r="H1" s="181"/>
      <c r="I1" s="181"/>
      <c r="J1" s="181"/>
    </row>
    <row r="2" spans="1:1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136" customFormat="1" ht="16.2" thickBot="1" x14ac:dyDescent="0.35">
      <c r="A3" s="438" t="s">
        <v>105</v>
      </c>
      <c r="B3" s="439"/>
      <c r="C3" s="439"/>
      <c r="D3" s="439"/>
      <c r="E3" s="439"/>
      <c r="F3" s="439"/>
      <c r="G3" s="439"/>
      <c r="H3" s="439"/>
      <c r="I3" s="439"/>
      <c r="J3" s="439"/>
      <c r="K3" s="216"/>
      <c r="L3" s="216"/>
      <c r="M3" s="216"/>
      <c r="N3" s="216"/>
      <c r="O3" s="216"/>
      <c r="P3" s="216"/>
    </row>
    <row r="4" spans="1:16" ht="41.25" customHeight="1" thickBot="1" x14ac:dyDescent="0.4">
      <c r="A4" s="189" t="s">
        <v>78</v>
      </c>
      <c r="B4" s="444" t="s">
        <v>18</v>
      </c>
      <c r="C4" s="445"/>
      <c r="D4" s="446"/>
      <c r="E4" s="440" t="s">
        <v>19</v>
      </c>
      <c r="F4" s="441"/>
      <c r="G4" s="441"/>
      <c r="H4" s="440" t="s">
        <v>34</v>
      </c>
      <c r="I4" s="441"/>
      <c r="J4" s="442"/>
      <c r="K4" s="11"/>
      <c r="L4" s="11"/>
      <c r="M4" s="11"/>
      <c r="N4" s="11"/>
      <c r="O4" s="11"/>
      <c r="P4" s="11"/>
    </row>
    <row r="5" spans="1:16" ht="26.1" customHeight="1" thickBot="1" x14ac:dyDescent="0.3">
      <c r="A5" s="188" t="s">
        <v>114</v>
      </c>
      <c r="B5" s="435" t="e">
        <f>COUNTIF('инд. прогресс 3 кл.'!C$6:E$40,"A")/($B$1*3)</f>
        <v>#DIV/0!</v>
      </c>
      <c r="C5" s="436"/>
      <c r="D5" s="437"/>
      <c r="E5" s="435" t="e">
        <f>COUNTIF('инд. прогресс 3 кл.'!F$6:L$40,"A")/($B$1*7)</f>
        <v>#DIV/0!</v>
      </c>
      <c r="F5" s="436"/>
      <c r="G5" s="437"/>
      <c r="H5" s="435" t="e">
        <f>COUNTIF('инд. прогресс 3 кл.'!M$6:O$40,"A")/($B$1*3)</f>
        <v>#DIV/0!</v>
      </c>
      <c r="I5" s="436"/>
      <c r="J5" s="443"/>
      <c r="K5" s="11"/>
      <c r="L5" s="11"/>
      <c r="M5" s="11"/>
      <c r="N5" s="11"/>
      <c r="O5" s="11"/>
      <c r="P5" s="11"/>
    </row>
    <row r="6" spans="1:16" ht="26.1" customHeight="1" thickBot="1" x14ac:dyDescent="0.3">
      <c r="A6" s="188" t="s">
        <v>115</v>
      </c>
      <c r="B6" s="435" t="e">
        <f>COUNTIF('инд. прогресс 3 кл.'!C$6:E$40,"B")/($B$1*3)</f>
        <v>#DIV/0!</v>
      </c>
      <c r="C6" s="436"/>
      <c r="D6" s="437"/>
      <c r="E6" s="435" t="e">
        <f>COUNTIF('инд. прогресс 3 кл.'!F$6:L$40,"B")/($B$1*7)</f>
        <v>#DIV/0!</v>
      </c>
      <c r="F6" s="436"/>
      <c r="G6" s="437"/>
      <c r="H6" s="435" t="e">
        <f>COUNTIF('инд. прогресс 3 кл.'!M$6:O$40,"B")/($B$1*3)</f>
        <v>#DIV/0!</v>
      </c>
      <c r="I6" s="436"/>
      <c r="J6" s="443"/>
      <c r="K6" s="11"/>
      <c r="L6" s="11"/>
      <c r="M6" s="11"/>
      <c r="N6" s="11"/>
      <c r="O6" s="11"/>
      <c r="P6" s="11"/>
    </row>
    <row r="7" spans="1:16" ht="26.1" customHeight="1" thickBot="1" x14ac:dyDescent="0.3">
      <c r="A7" s="188" t="s">
        <v>126</v>
      </c>
      <c r="B7" s="435" t="e">
        <f>COUNTIF('инд. прогресс 3 кл.'!C$6:E$40,"C")/($B$1*3)</f>
        <v>#DIV/0!</v>
      </c>
      <c r="C7" s="436"/>
      <c r="D7" s="437"/>
      <c r="E7" s="435" t="e">
        <f>COUNTIF('инд. прогресс 3 кл.'!F$6:L$40,"C")/($B$1*7)</f>
        <v>#DIV/0!</v>
      </c>
      <c r="F7" s="436"/>
      <c r="G7" s="437"/>
      <c r="H7" s="435" t="e">
        <f>COUNTIF('инд. прогресс 3 кл.'!M$6:O$40,"C")/($B$1*3)</f>
        <v>#DIV/0!</v>
      </c>
      <c r="I7" s="436"/>
      <c r="J7" s="443"/>
      <c r="K7" s="11"/>
      <c r="L7" s="11"/>
      <c r="M7" s="11"/>
      <c r="N7" s="11"/>
      <c r="O7" s="11"/>
      <c r="P7" s="11"/>
    </row>
    <row r="8" spans="1:16" ht="26.1" customHeight="1" thickBot="1" x14ac:dyDescent="0.3">
      <c r="A8" s="188" t="s">
        <v>127</v>
      </c>
      <c r="B8" s="435" t="e">
        <f>COUNTIF('инд. прогресс 3 кл.'!C$6:E$40,"D")/($B$1*3)</f>
        <v>#DIV/0!</v>
      </c>
      <c r="C8" s="436"/>
      <c r="D8" s="437"/>
      <c r="E8" s="435" t="e">
        <f>COUNTIF('инд. прогресс 3 кл.'!F$6:L$40,"D")/($B$1*7)</f>
        <v>#DIV/0!</v>
      </c>
      <c r="F8" s="436"/>
      <c r="G8" s="437"/>
      <c r="H8" s="435" t="e">
        <f>COUNTIF('инд. прогресс 3 кл.'!M$6:O$40,"D")/($B$1*3)</f>
        <v>#DIV/0!</v>
      </c>
      <c r="I8" s="436"/>
      <c r="J8" s="443"/>
      <c r="K8" s="11"/>
      <c r="L8" s="11"/>
      <c r="M8" s="11"/>
      <c r="N8" s="11"/>
      <c r="O8" s="11"/>
      <c r="P8" s="11"/>
    </row>
    <row r="9" spans="1:16" ht="15" customHeight="1" x14ac:dyDescent="0.2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1"/>
      <c r="L9" s="11"/>
      <c r="M9" s="11"/>
      <c r="N9" s="11"/>
      <c r="O9" s="11"/>
      <c r="P9" s="11"/>
    </row>
    <row r="10" spans="1:16" ht="15" customHeight="1" x14ac:dyDescent="0.2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1"/>
      <c r="L10" s="11"/>
      <c r="M10" s="11"/>
      <c r="N10" s="11"/>
      <c r="O10" s="11"/>
      <c r="P10" s="11"/>
    </row>
    <row r="11" spans="1:16" ht="15" customHeight="1" x14ac:dyDescent="0.25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1"/>
      <c r="L11" s="11"/>
      <c r="M11" s="11"/>
      <c r="N11" s="11"/>
      <c r="O11" s="11"/>
      <c r="P11" s="11"/>
    </row>
    <row r="12" spans="1:16" ht="15" customHeight="1" x14ac:dyDescent="0.25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1"/>
      <c r="L12" s="11"/>
      <c r="M12" s="11"/>
      <c r="N12" s="11"/>
      <c r="O12" s="11"/>
      <c r="P12" s="11"/>
    </row>
    <row r="13" spans="1:16" ht="15" customHeight="1" x14ac:dyDescent="0.25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1"/>
      <c r="L13" s="11"/>
      <c r="M13" s="11"/>
      <c r="N13" s="11"/>
      <c r="O13" s="11"/>
      <c r="P13" s="11"/>
    </row>
    <row r="14" spans="1:16" ht="15" customHeight="1" x14ac:dyDescent="0.25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1"/>
      <c r="L14" s="11"/>
      <c r="M14" s="11"/>
      <c r="N14" s="11"/>
      <c r="O14" s="11"/>
      <c r="P14" s="11"/>
    </row>
    <row r="15" spans="1:16" ht="15" customHeight="1" x14ac:dyDescent="0.2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1"/>
      <c r="L15" s="11"/>
      <c r="M15" s="11"/>
      <c r="N15" s="11"/>
      <c r="O15" s="11"/>
      <c r="P15" s="11"/>
    </row>
    <row r="16" spans="1:16" ht="15" customHeight="1" x14ac:dyDescent="0.25">
      <c r="A16" s="137"/>
      <c r="B16" s="138"/>
      <c r="C16" s="138"/>
      <c r="D16" s="138"/>
      <c r="E16" s="138"/>
      <c r="F16" s="138"/>
      <c r="G16" s="138"/>
      <c r="H16" s="138"/>
      <c r="I16" s="138"/>
      <c r="J16" s="138"/>
      <c r="K16" s="11"/>
      <c r="L16" s="11"/>
      <c r="M16" s="11"/>
      <c r="N16" s="11"/>
      <c r="O16" s="11"/>
      <c r="P16" s="11"/>
    </row>
    <row r="17" spans="1:16" ht="15" customHeight="1" x14ac:dyDescent="0.25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1"/>
      <c r="L17" s="11"/>
      <c r="M17" s="11"/>
      <c r="N17" s="11"/>
      <c r="O17" s="11"/>
      <c r="P17" s="11"/>
    </row>
    <row r="18" spans="1:16" ht="1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1"/>
      <c r="L18" s="11"/>
      <c r="M18" s="11"/>
      <c r="N18" s="11"/>
      <c r="O18" s="11"/>
      <c r="P18" s="11"/>
    </row>
    <row r="19" spans="1:16" ht="15" customHeight="1" x14ac:dyDescent="0.25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1"/>
      <c r="L19" s="11"/>
      <c r="M19" s="11"/>
      <c r="N19" s="11"/>
      <c r="O19" s="11"/>
      <c r="P19" s="11"/>
    </row>
    <row r="20" spans="1:16" ht="15" customHeight="1" x14ac:dyDescent="0.25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1"/>
      <c r="L20" s="11"/>
      <c r="M20" s="11"/>
      <c r="N20" s="11"/>
      <c r="O20" s="11"/>
      <c r="P20" s="11"/>
    </row>
    <row r="21" spans="1:16" s="39" customFormat="1" ht="15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53"/>
      <c r="L21" s="153"/>
      <c r="M21" s="153"/>
      <c r="N21" s="153"/>
      <c r="O21" s="153"/>
      <c r="P21" s="153"/>
    </row>
    <row r="22" spans="1:16" s="39" customFormat="1" ht="15" customHeight="1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53"/>
      <c r="L22" s="153"/>
      <c r="M22" s="153"/>
      <c r="N22" s="153"/>
      <c r="O22" s="153"/>
      <c r="P22" s="153"/>
    </row>
    <row r="23" spans="1:16" s="39" customFormat="1" ht="15" customHeight="1" x14ac:dyDescent="0.25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53"/>
      <c r="L23" s="153"/>
      <c r="M23" s="153"/>
      <c r="N23" s="153"/>
      <c r="O23" s="153"/>
      <c r="P23" s="153"/>
    </row>
    <row r="24" spans="1:16" s="39" customFormat="1" ht="120" customHeight="1" x14ac:dyDescent="0.25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53"/>
      <c r="L24" s="153"/>
      <c r="M24" s="153"/>
      <c r="N24" s="153"/>
      <c r="O24" s="153"/>
      <c r="P24" s="153"/>
    </row>
    <row r="25" spans="1:16" s="39" customFormat="1" ht="15" customHeight="1" thickBot="1" x14ac:dyDescent="0.4">
      <c r="A25" s="217" t="s">
        <v>106</v>
      </c>
      <c r="B25" s="217"/>
      <c r="C25" s="217"/>
      <c r="D25" s="217"/>
      <c r="E25" s="217"/>
      <c r="F25" s="217"/>
      <c r="G25" s="217"/>
      <c r="H25" s="217"/>
      <c r="I25" s="217"/>
      <c r="J25" s="217"/>
      <c r="K25" s="153"/>
      <c r="L25" s="153"/>
      <c r="M25" s="153"/>
      <c r="N25" s="153"/>
      <c r="O25" s="153"/>
      <c r="P25" s="153"/>
    </row>
    <row r="26" spans="1:16" ht="99.75" customHeight="1" thickBot="1" x14ac:dyDescent="0.3">
      <c r="A26" s="191"/>
      <c r="B26" s="192" t="s">
        <v>39</v>
      </c>
      <c r="C26" s="192" t="s">
        <v>3</v>
      </c>
      <c r="D26" s="192" t="s">
        <v>111</v>
      </c>
      <c r="E26" s="192" t="s">
        <v>4</v>
      </c>
      <c r="F26" s="192" t="s">
        <v>5</v>
      </c>
      <c r="G26" s="192" t="s">
        <v>36</v>
      </c>
      <c r="H26" s="192" t="s">
        <v>40</v>
      </c>
      <c r="I26" s="192" t="s">
        <v>35</v>
      </c>
      <c r="J26" s="192" t="s">
        <v>8</v>
      </c>
      <c r="K26" s="192" t="s">
        <v>112</v>
      </c>
      <c r="L26" s="192" t="s">
        <v>14</v>
      </c>
      <c r="M26" s="192" t="s">
        <v>15</v>
      </c>
      <c r="N26" s="193" t="s">
        <v>16</v>
      </c>
      <c r="O26" s="11"/>
      <c r="P26" s="11"/>
    </row>
    <row r="27" spans="1:16" ht="26.1" customHeight="1" thickBot="1" x14ac:dyDescent="0.3">
      <c r="A27" s="188" t="s">
        <v>107</v>
      </c>
      <c r="B27" s="190" t="e">
        <f>COUNTIF('инд. прогресс 3 кл.'!C$6:C$40,"A")/$B$1</f>
        <v>#DIV/0!</v>
      </c>
      <c r="C27" s="190" t="e">
        <f>COUNTIF('инд. прогресс 3 кл.'!D$6:D$40,"A")/$B$1</f>
        <v>#DIV/0!</v>
      </c>
      <c r="D27" s="190" t="e">
        <f>COUNTIF('инд. прогресс 3 кл.'!E$6:E$40,"A")/$B$1</f>
        <v>#DIV/0!</v>
      </c>
      <c r="E27" s="190" t="e">
        <f>COUNTIF('инд. прогресс 3 кл.'!F$6:F$40,"A")/$B$1</f>
        <v>#DIV/0!</v>
      </c>
      <c r="F27" s="190" t="e">
        <f>COUNTIF('инд. прогресс 3 кл.'!G$6:G$40,"A")/$B$1</f>
        <v>#DIV/0!</v>
      </c>
      <c r="G27" s="190" t="e">
        <f>COUNTIF('инд. прогресс 3 кл.'!H$6:H$40,"A")/$B$1</f>
        <v>#DIV/0!</v>
      </c>
      <c r="H27" s="190" t="e">
        <f>COUNTIF('инд. прогресс 3 кл.'!I$6:I$40,"A")/$B$1</f>
        <v>#DIV/0!</v>
      </c>
      <c r="I27" s="190" t="e">
        <f>COUNTIF('инд. прогресс 3 кл.'!J$6:J$40,"A")/$B$1</f>
        <v>#DIV/0!</v>
      </c>
      <c r="J27" s="190" t="e">
        <f>COUNTIF('инд. прогресс 3 кл.'!K$6:K$40,"A")/$B$1</f>
        <v>#DIV/0!</v>
      </c>
      <c r="K27" s="190" t="e">
        <f>COUNTIF('инд. прогресс 3 кл.'!L$6:L$40,"A")/$B$1</f>
        <v>#DIV/0!</v>
      </c>
      <c r="L27" s="190" t="e">
        <f>COUNTIF('инд. прогресс 3 кл.'!M$6:M$40,"A")/$B$1</f>
        <v>#DIV/0!</v>
      </c>
      <c r="M27" s="190" t="e">
        <f>COUNTIF('инд. прогресс 3 кл.'!N$6:N$40,"A")/$B$1</f>
        <v>#DIV/0!</v>
      </c>
      <c r="N27" s="190" t="e">
        <f>COUNTIF('инд. прогресс 3 кл.'!O$6:O$40,"A")/$B$1</f>
        <v>#DIV/0!</v>
      </c>
      <c r="O27" s="11"/>
      <c r="P27" s="11"/>
    </row>
    <row r="28" spans="1:16" ht="26.1" customHeight="1" thickBot="1" x14ac:dyDescent="0.3">
      <c r="A28" s="188" t="s">
        <v>108</v>
      </c>
      <c r="B28" s="190" t="e">
        <f>COUNTIF('инд. прогресс 3 кл.'!C$6:C$40,"B")/$B$1</f>
        <v>#DIV/0!</v>
      </c>
      <c r="C28" s="190" t="e">
        <f>COUNTIF('инд. прогресс 3 кл.'!D$6:D$40,"B")/$B$1</f>
        <v>#DIV/0!</v>
      </c>
      <c r="D28" s="190" t="e">
        <f>COUNTIF('инд. прогресс 3 кл.'!E$6:E$40,"B")/$B$1</f>
        <v>#DIV/0!</v>
      </c>
      <c r="E28" s="190" t="e">
        <f>COUNTIF('инд. прогресс 3 кл.'!F$6:F$40,"B")/$B$1</f>
        <v>#DIV/0!</v>
      </c>
      <c r="F28" s="190" t="e">
        <f>COUNTIF('инд. прогресс 3 кл.'!G$6:G$40,"B")/$B$1</f>
        <v>#DIV/0!</v>
      </c>
      <c r="G28" s="190" t="e">
        <f>COUNTIF('инд. прогресс 3 кл.'!H$6:H$40,"B")/$B$1</f>
        <v>#DIV/0!</v>
      </c>
      <c r="H28" s="190" t="e">
        <f>COUNTIF('инд. прогресс 3 кл.'!I$6:I$40,"B")/$B$1</f>
        <v>#DIV/0!</v>
      </c>
      <c r="I28" s="190" t="e">
        <f>COUNTIF('инд. прогресс 3 кл.'!J$6:J$40,"B")/$B$1</f>
        <v>#DIV/0!</v>
      </c>
      <c r="J28" s="190" t="e">
        <f>COUNTIF('инд. прогресс 3 кл.'!K$6:K$40,"B")/$B$1</f>
        <v>#DIV/0!</v>
      </c>
      <c r="K28" s="190" t="e">
        <f>COUNTIF('инд. прогресс 3 кл.'!L$6:L$40,"B")/$B$1</f>
        <v>#DIV/0!</v>
      </c>
      <c r="L28" s="190" t="e">
        <f>COUNTIF('инд. прогресс 3 кл.'!M$6:M$40,"B")/$B$1</f>
        <v>#DIV/0!</v>
      </c>
      <c r="M28" s="190" t="e">
        <f>COUNTIF('инд. прогресс 3 кл.'!N$6:N$40,"B")/$B$1</f>
        <v>#DIV/0!</v>
      </c>
      <c r="N28" s="190" t="e">
        <f>COUNTIF('инд. прогресс 3 кл.'!O$6:O$40,"B")/$B$1</f>
        <v>#DIV/0!</v>
      </c>
      <c r="O28" s="11"/>
      <c r="P28" s="11"/>
    </row>
    <row r="29" spans="1:16" ht="26.1" customHeight="1" thickBot="1" x14ac:dyDescent="0.3">
      <c r="A29" s="188" t="s">
        <v>109</v>
      </c>
      <c r="B29" s="190" t="e">
        <f>COUNTIF('инд. прогресс 3 кл.'!C$6:C$40,"C")/$B$1</f>
        <v>#DIV/0!</v>
      </c>
      <c r="C29" s="190" t="e">
        <f>COUNTIF('инд. прогресс 3 кл.'!D$6:D$40,"C")/$B$1</f>
        <v>#DIV/0!</v>
      </c>
      <c r="D29" s="190" t="e">
        <f>COUNTIF('инд. прогресс 3 кл.'!E$6:E$40,"C")/$B$1</f>
        <v>#DIV/0!</v>
      </c>
      <c r="E29" s="190" t="e">
        <f>COUNTIF('инд. прогресс 3 кл.'!F$6:F$40,"C")/$B$1</f>
        <v>#DIV/0!</v>
      </c>
      <c r="F29" s="190" t="e">
        <f>COUNTIF('инд. прогресс 3 кл.'!G$6:G$40,"C")/$B$1</f>
        <v>#DIV/0!</v>
      </c>
      <c r="G29" s="190" t="e">
        <f>COUNTIF('инд. прогресс 3 кл.'!H$6:H$40,"C")/$B$1</f>
        <v>#DIV/0!</v>
      </c>
      <c r="H29" s="190" t="e">
        <f>COUNTIF('инд. прогресс 3 кл.'!I$6:I$40,"C")/$B$1</f>
        <v>#DIV/0!</v>
      </c>
      <c r="I29" s="190" t="e">
        <f>COUNTIF('инд. прогресс 3 кл.'!J$6:J$40,"C")/$B$1</f>
        <v>#DIV/0!</v>
      </c>
      <c r="J29" s="190" t="e">
        <f>COUNTIF('инд. прогресс 3 кл.'!K$6:K$40,"C")/$B$1</f>
        <v>#DIV/0!</v>
      </c>
      <c r="K29" s="190" t="e">
        <f>COUNTIF('инд. прогресс 3 кл.'!L$6:L$40,"C")/$B$1</f>
        <v>#DIV/0!</v>
      </c>
      <c r="L29" s="190" t="e">
        <f>COUNTIF('инд. прогресс 3 кл.'!M$6:M$40,"C")/$B$1</f>
        <v>#DIV/0!</v>
      </c>
      <c r="M29" s="190" t="e">
        <f>COUNTIF('инд. прогресс 3 кл.'!N$6:N$40,"C")/$B$1</f>
        <v>#DIV/0!</v>
      </c>
      <c r="N29" s="190" t="e">
        <f>COUNTIF('инд. прогресс 3 кл.'!O$6:O$40,"C")/$B$1</f>
        <v>#DIV/0!</v>
      </c>
      <c r="O29" s="11"/>
      <c r="P29" s="11"/>
    </row>
    <row r="30" spans="1:16" ht="26.1" customHeight="1" thickBot="1" x14ac:dyDescent="0.3">
      <c r="A30" s="188" t="s">
        <v>110</v>
      </c>
      <c r="B30" s="190" t="e">
        <f>COUNTIF('инд. прогресс 3 кл.'!C$6:C$40,"D")/$B$1</f>
        <v>#DIV/0!</v>
      </c>
      <c r="C30" s="190" t="e">
        <f>COUNTIF('инд. прогресс 3 кл.'!D$6:D$40,"D")/$B$1</f>
        <v>#DIV/0!</v>
      </c>
      <c r="D30" s="190" t="e">
        <f>COUNTIF('инд. прогресс 3 кл.'!E$6:E$40,"D")/$B$1</f>
        <v>#DIV/0!</v>
      </c>
      <c r="E30" s="190" t="e">
        <f>COUNTIF('инд. прогресс 3 кл.'!F$6:F$40,"D")/$B$1</f>
        <v>#DIV/0!</v>
      </c>
      <c r="F30" s="190" t="e">
        <f>COUNTIF('инд. прогресс 3 кл.'!G$6:G$40,"D")/$B$1</f>
        <v>#DIV/0!</v>
      </c>
      <c r="G30" s="190" t="e">
        <f>COUNTIF('инд. прогресс 3 кл.'!H$6:H$40,"D")/$B$1</f>
        <v>#DIV/0!</v>
      </c>
      <c r="H30" s="190" t="e">
        <f>COUNTIF('инд. прогресс 3 кл.'!I$6:I$40,"D")/$B$1</f>
        <v>#DIV/0!</v>
      </c>
      <c r="I30" s="190" t="e">
        <f>COUNTIF('инд. прогресс 3 кл.'!J$6:J$40,"D")/$B$1</f>
        <v>#DIV/0!</v>
      </c>
      <c r="J30" s="190" t="e">
        <f>COUNTIF('инд. прогресс 3 кл.'!K$6:K$40,"D")/$B$1</f>
        <v>#DIV/0!</v>
      </c>
      <c r="K30" s="190" t="e">
        <f>COUNTIF('инд. прогресс 3 кл.'!L$6:L$40,"D")/$B$1</f>
        <v>#DIV/0!</v>
      </c>
      <c r="L30" s="190" t="e">
        <f>COUNTIF('инд. прогресс 3 кл.'!M$6:M$40,"D")/$B$1</f>
        <v>#DIV/0!</v>
      </c>
      <c r="M30" s="190" t="e">
        <f>COUNTIF('инд. прогресс 3 кл.'!N$6:N$40,"D")/$B$1</f>
        <v>#DIV/0!</v>
      </c>
      <c r="N30" s="190" t="e">
        <f>COUNTIF('инд. прогресс 3 кл.'!O$6:O$40,"D")/$B$1</f>
        <v>#DIV/0!</v>
      </c>
      <c r="O30" s="11"/>
      <c r="P30" s="1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</sheetData>
  <sheetProtection password="CF36" sheet="1" objects="1" scenarios="1"/>
  <mergeCells count="16">
    <mergeCell ref="H7:J7"/>
    <mergeCell ref="H8:J8"/>
    <mergeCell ref="B6:D6"/>
    <mergeCell ref="B7:D7"/>
    <mergeCell ref="B8:D8"/>
    <mergeCell ref="E6:G6"/>
    <mergeCell ref="E7:G7"/>
    <mergeCell ref="E8:G8"/>
    <mergeCell ref="B5:D5"/>
    <mergeCell ref="A3:J3"/>
    <mergeCell ref="H4:J4"/>
    <mergeCell ref="H5:J5"/>
    <mergeCell ref="H6:J6"/>
    <mergeCell ref="E5:G5"/>
    <mergeCell ref="E4:G4"/>
    <mergeCell ref="B4:D4"/>
  </mergeCells>
  <pageMargins left="0.35433070866141736" right="0.35433070866141736" top="0.39370078740157483" bottom="0.3937007874015748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1"/>
  <sheetViews>
    <sheetView topLeftCell="B1" workbookViewId="0">
      <selection sqref="A1:U1"/>
    </sheetView>
  </sheetViews>
  <sheetFormatPr defaultColWidth="11.44140625" defaultRowHeight="13.2" x14ac:dyDescent="0.25"/>
  <cols>
    <col min="1" max="1" width="24" style="38" bestFit="1" customWidth="1"/>
    <col min="2" max="20" width="5.6640625" style="15" customWidth="1"/>
    <col min="21" max="21" width="16.5546875" style="15" bestFit="1" customWidth="1"/>
    <col min="22" max="22" width="24" style="15" bestFit="1" customWidth="1"/>
    <col min="23" max="16384" width="11.44140625" style="15"/>
  </cols>
  <sheetData>
    <row r="1" spans="1:22" ht="18" x14ac:dyDescent="0.25">
      <c r="A1" s="377" t="s">
        <v>113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14"/>
    </row>
    <row r="2" spans="1:22" ht="18" thickBot="1" x14ac:dyDescent="0.35">
      <c r="A2" s="378">
        <f>A5</f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15">
        <v>1</v>
      </c>
    </row>
    <row r="3" spans="1:22" ht="13.8" x14ac:dyDescent="0.3">
      <c r="A3" s="16"/>
      <c r="B3" s="302" t="s">
        <v>18</v>
      </c>
      <c r="C3" s="303"/>
      <c r="D3" s="447"/>
      <c r="E3" s="447"/>
      <c r="F3" s="304"/>
      <c r="G3" s="302" t="s">
        <v>19</v>
      </c>
      <c r="H3" s="303"/>
      <c r="I3" s="303"/>
      <c r="J3" s="303"/>
      <c r="K3" s="303"/>
      <c r="L3" s="303"/>
      <c r="M3" s="303"/>
      <c r="N3" s="303"/>
      <c r="O3" s="303"/>
      <c r="P3" s="303"/>
      <c r="Q3" s="302" t="s">
        <v>34</v>
      </c>
      <c r="R3" s="303"/>
      <c r="S3" s="447"/>
      <c r="T3" s="304"/>
    </row>
    <row r="4" spans="1:22" ht="141.6" thickBot="1" x14ac:dyDescent="0.3">
      <c r="A4" s="17"/>
      <c r="B4" s="18" t="s">
        <v>39</v>
      </c>
      <c r="C4" s="19" t="s">
        <v>3</v>
      </c>
      <c r="D4" s="194" t="s">
        <v>13</v>
      </c>
      <c r="E4" s="194" t="s">
        <v>93</v>
      </c>
      <c r="F4" s="20" t="s">
        <v>94</v>
      </c>
      <c r="G4" s="18" t="s">
        <v>4</v>
      </c>
      <c r="H4" s="19" t="s">
        <v>5</v>
      </c>
      <c r="I4" s="19" t="s">
        <v>36</v>
      </c>
      <c r="J4" s="19" t="s">
        <v>40</v>
      </c>
      <c r="K4" s="19" t="s">
        <v>35</v>
      </c>
      <c r="L4" s="19" t="s">
        <v>8</v>
      </c>
      <c r="M4" s="19" t="s">
        <v>17</v>
      </c>
      <c r="N4" s="19" t="s">
        <v>124</v>
      </c>
      <c r="O4" s="19" t="s">
        <v>90</v>
      </c>
      <c r="P4" s="19" t="s">
        <v>123</v>
      </c>
      <c r="Q4" s="18" t="s">
        <v>14</v>
      </c>
      <c r="R4" s="19" t="s">
        <v>15</v>
      </c>
      <c r="S4" s="194" t="s">
        <v>16</v>
      </c>
      <c r="T4" s="20" t="s">
        <v>131</v>
      </c>
    </row>
    <row r="5" spans="1:22" x14ac:dyDescent="0.25">
      <c r="A5" s="21">
        <f>'инд. оценки 2 кл.'!A6</f>
        <v>0</v>
      </c>
      <c r="B5" s="22">
        <f>'Первичные данные 3 кл.'!E6</f>
        <v>0</v>
      </c>
      <c r="C5" s="22">
        <f>'Первичные данные 3 кл.'!H6</f>
        <v>0</v>
      </c>
      <c r="D5" s="23">
        <f>'Первичные данные 3 кл.'!K6</f>
        <v>0</v>
      </c>
      <c r="E5" s="23">
        <f>'Первичные данные 3 кл.'!N6</f>
        <v>0</v>
      </c>
      <c r="F5" s="23">
        <f>'Первичные данные 3 кл.'!Q6</f>
        <v>0</v>
      </c>
      <c r="G5" s="23">
        <f>'Первичные данные 3 кл.'!U6</f>
        <v>0</v>
      </c>
      <c r="H5" s="23">
        <f>'Первичные данные 3 кл.'!Y6</f>
        <v>0</v>
      </c>
      <c r="I5" s="23">
        <f>'Первичные данные 3 кл.'!AC6</f>
        <v>0</v>
      </c>
      <c r="J5" s="23">
        <f>'Первичные данные 3 кл.'!AG6</f>
        <v>0</v>
      </c>
      <c r="K5" s="23">
        <f>'Первичные данные 3 кл.'!AK6</f>
        <v>0</v>
      </c>
      <c r="L5" s="23">
        <f>'Первичные данные 3 кл.'!AO6</f>
        <v>0</v>
      </c>
      <c r="M5" s="23">
        <f>'Первичные данные 3 кл.'!AS6</f>
        <v>0</v>
      </c>
      <c r="N5" s="23">
        <f>'Первичные данные 3 кл.'!AW6</f>
        <v>0</v>
      </c>
      <c r="O5" s="23">
        <f>'Первичные данные 3 кл.'!BA6</f>
        <v>0</v>
      </c>
      <c r="P5" s="23">
        <f>'Первичные данные 3 кл.'!BE6</f>
        <v>0</v>
      </c>
      <c r="Q5" s="23">
        <f>'Первичные данные 3 кл.'!BI6</f>
        <v>0</v>
      </c>
      <c r="R5" s="23">
        <f>'Первичные данные 3 кл.'!BM6</f>
        <v>0</v>
      </c>
      <c r="S5" s="23">
        <f>'Первичные данные 3 кл.'!BQ6</f>
        <v>0</v>
      </c>
      <c r="T5" s="23">
        <f>'Первичные данные 3 кл.'!BU6</f>
        <v>0</v>
      </c>
    </row>
    <row r="6" spans="1:22" ht="13.8" thickBot="1" x14ac:dyDescent="0.3">
      <c r="A6" s="25" t="s">
        <v>47</v>
      </c>
      <c r="B6" s="296" t="str">
        <f>IF('инд. оценка уровня 3кл.'!V6=1,'инд. оценка уровня 2кл.'!$B$41,'инд. оценка уровня 2кл.'!$B$40)</f>
        <v>НИЖЕ БАЗОВОГО</v>
      </c>
      <c r="C6" s="297"/>
      <c r="D6" s="297"/>
      <c r="E6" s="297"/>
      <c r="F6" s="298"/>
      <c r="G6" s="296" t="str">
        <f>IF('инд. оценка уровня 3кл.'!W6=1,'инд. оценка уровня 2кл.'!$B$41,'инд. оценка уровня 2кл.'!$B$40)</f>
        <v>НИЖЕ БАЗОВОГО</v>
      </c>
      <c r="H6" s="297"/>
      <c r="I6" s="297"/>
      <c r="J6" s="297"/>
      <c r="K6" s="297"/>
      <c r="L6" s="297"/>
      <c r="M6" s="297"/>
      <c r="N6" s="297"/>
      <c r="O6" s="297"/>
      <c r="P6" s="297"/>
      <c r="Q6" s="296" t="str">
        <f>IF('инд. оценка уровня 3кл.'!X6=1,'инд. оценка уровня 2кл.'!$B$41,'инд. оценка уровня 2кл.'!$B$40)</f>
        <v>НИЖЕ БАЗОВОГО</v>
      </c>
      <c r="R6" s="297"/>
      <c r="S6" s="297"/>
      <c r="T6" s="298"/>
    </row>
    <row r="7" spans="1:22" x14ac:dyDescent="0.25">
      <c r="A7" s="25" t="s">
        <v>49</v>
      </c>
      <c r="B7" s="22" t="str">
        <f>'инд. прогресс 3 кл.'!C6</f>
        <v>D</v>
      </c>
      <c r="C7" s="22" t="str">
        <f>'инд. прогресс 3 кл.'!D6</f>
        <v>D</v>
      </c>
      <c r="D7" s="22" t="str">
        <f>'инд. прогресс 3 кл.'!E6</f>
        <v>D</v>
      </c>
      <c r="E7" s="452"/>
      <c r="F7" s="453"/>
      <c r="G7" s="22" t="str">
        <f>'инд. прогресс 3 кл.'!F6</f>
        <v>D</v>
      </c>
      <c r="H7" s="22" t="str">
        <f>'инд. прогресс 3 кл.'!G6</f>
        <v>D</v>
      </c>
      <c r="I7" s="22" t="str">
        <f>'инд. прогресс 3 кл.'!H6</f>
        <v>D</v>
      </c>
      <c r="J7" s="22" t="str">
        <f>'инд. прогресс 3 кл.'!I6</f>
        <v>D</v>
      </c>
      <c r="K7" s="22" t="str">
        <f>'инд. прогресс 3 кл.'!J6</f>
        <v>D</v>
      </c>
      <c r="L7" s="22" t="str">
        <f>'инд. прогресс 3 кл.'!K6</f>
        <v>D</v>
      </c>
      <c r="M7" s="22" t="str">
        <f>'инд. прогресс 3 кл.'!L6</f>
        <v>D</v>
      </c>
      <c r="N7" s="452"/>
      <c r="O7" s="454"/>
      <c r="P7" s="453"/>
      <c r="Q7" s="22" t="str">
        <f>'инд. прогресс 3 кл.'!M6</f>
        <v>D</v>
      </c>
      <c r="R7" s="22" t="str">
        <f>'инд. прогресс 3 кл.'!N6</f>
        <v>D</v>
      </c>
      <c r="S7" s="22" t="str">
        <f>'инд. прогресс 3 кл.'!O6</f>
        <v>D</v>
      </c>
      <c r="T7" s="206"/>
    </row>
    <row r="8" spans="1:22" ht="13.8" thickBot="1" x14ac:dyDescent="0.3">
      <c r="A8" s="20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2" x14ac:dyDescent="0.25">
      <c r="A9" s="287" t="s">
        <v>42</v>
      </c>
      <c r="B9" s="288"/>
      <c r="C9" s="288"/>
      <c r="D9" s="288"/>
      <c r="E9" s="288"/>
      <c r="F9" s="289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2" ht="13.8" thickBot="1" x14ac:dyDescent="0.3">
      <c r="A10" s="290"/>
      <c r="B10" s="291"/>
      <c r="C10" s="291"/>
      <c r="D10" s="291"/>
      <c r="E10" s="291"/>
      <c r="F10" s="292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2" x14ac:dyDescent="0.25">
      <c r="A11" s="32" t="s">
        <v>128</v>
      </c>
      <c r="B11" s="293">
        <f>SUM(B5:T5)</f>
        <v>0</v>
      </c>
      <c r="C11" s="294"/>
      <c r="D11" s="294"/>
      <c r="E11" s="294"/>
      <c r="F11" s="295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2" x14ac:dyDescent="0.25">
      <c r="A12" s="207" t="s">
        <v>30</v>
      </c>
      <c r="B12" s="449" t="str">
        <f>IF('инд. оценка уровня 3кл.'!Y6=1,'инд. оценка уровня 2кл.'!$B$41,'инд. оценка уровня 2кл.'!$B$40)</f>
        <v>НИЖЕ БАЗОВОГО</v>
      </c>
      <c r="C12" s="450"/>
      <c r="D12" s="450"/>
      <c r="E12" s="450"/>
      <c r="F12" s="45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2" x14ac:dyDescent="0.25">
      <c r="A13" s="208"/>
      <c r="B13" s="448"/>
      <c r="C13" s="448"/>
      <c r="D13" s="448"/>
      <c r="E13" s="448"/>
      <c r="F13" s="44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2" x14ac:dyDescent="0.25">
      <c r="A14" s="3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2" x14ac:dyDescent="0.25">
      <c r="A15" s="35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2" x14ac:dyDescent="0.25">
      <c r="A16" s="36" t="s">
        <v>50</v>
      </c>
      <c r="B16" s="36"/>
      <c r="C16" s="27"/>
      <c r="D16" s="200"/>
      <c r="E16" s="20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x14ac:dyDescent="0.25">
      <c r="A17" s="37" t="s">
        <v>51</v>
      </c>
      <c r="B17" s="375"/>
      <c r="C17" s="375"/>
      <c r="D17" s="201"/>
      <c r="E17" s="20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1" x14ac:dyDescent="0.25">
      <c r="A18" s="37" t="s">
        <v>52</v>
      </c>
      <c r="B18" s="376"/>
      <c r="C18" s="376"/>
      <c r="D18" s="200"/>
      <c r="E18" s="20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1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1" x14ac:dyDescent="0.25">
      <c r="A20" s="35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1" x14ac:dyDescent="0.25">
      <c r="A21" s="35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1" x14ac:dyDescent="0.25">
      <c r="A22" s="35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x14ac:dyDescent="0.25">
      <c r="A23" s="3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1" x14ac:dyDescent="0.25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1" x14ac:dyDescent="0.25">
      <c r="A25" s="3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1" x14ac:dyDescent="0.25">
      <c r="A26" s="3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1" ht="18" x14ac:dyDescent="0.25">
      <c r="A27" s="377" t="s">
        <v>113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</row>
    <row r="28" spans="1:21" ht="18" thickBot="1" x14ac:dyDescent="0.35">
      <c r="A28" s="378">
        <f>A31</f>
        <v>0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15">
        <f>U2+1</f>
        <v>2</v>
      </c>
    </row>
    <row r="29" spans="1:21" ht="13.8" x14ac:dyDescent="0.3">
      <c r="A29" s="16"/>
      <c r="B29" s="302" t="s">
        <v>18</v>
      </c>
      <c r="C29" s="303"/>
      <c r="D29" s="447"/>
      <c r="E29" s="447"/>
      <c r="F29" s="304"/>
      <c r="G29" s="302" t="s">
        <v>19</v>
      </c>
      <c r="H29" s="303"/>
      <c r="I29" s="303"/>
      <c r="J29" s="303"/>
      <c r="K29" s="303"/>
      <c r="L29" s="303"/>
      <c r="M29" s="303"/>
      <c r="N29" s="303"/>
      <c r="O29" s="303"/>
      <c r="P29" s="303"/>
      <c r="Q29" s="302" t="s">
        <v>34</v>
      </c>
      <c r="R29" s="303"/>
      <c r="S29" s="447"/>
      <c r="T29" s="304"/>
    </row>
    <row r="30" spans="1:21" ht="141.6" thickBot="1" x14ac:dyDescent="0.3">
      <c r="A30" s="17"/>
      <c r="B30" s="18" t="s">
        <v>39</v>
      </c>
      <c r="C30" s="19" t="s">
        <v>3</v>
      </c>
      <c r="D30" s="194" t="s">
        <v>13</v>
      </c>
      <c r="E30" s="194" t="s">
        <v>93</v>
      </c>
      <c r="F30" s="20" t="s">
        <v>94</v>
      </c>
      <c r="G30" s="18" t="s">
        <v>4</v>
      </c>
      <c r="H30" s="19" t="s">
        <v>5</v>
      </c>
      <c r="I30" s="19" t="s">
        <v>36</v>
      </c>
      <c r="J30" s="19" t="s">
        <v>40</v>
      </c>
      <c r="K30" s="19" t="s">
        <v>35</v>
      </c>
      <c r="L30" s="19" t="s">
        <v>8</v>
      </c>
      <c r="M30" s="19" t="s">
        <v>17</v>
      </c>
      <c r="N30" s="19" t="s">
        <v>124</v>
      </c>
      <c r="O30" s="19" t="s">
        <v>90</v>
      </c>
      <c r="P30" s="19" t="s">
        <v>123</v>
      </c>
      <c r="Q30" s="18" t="s">
        <v>14</v>
      </c>
      <c r="R30" s="19" t="s">
        <v>15</v>
      </c>
      <c r="S30" s="194" t="s">
        <v>16</v>
      </c>
      <c r="T30" s="20" t="s">
        <v>131</v>
      </c>
    </row>
    <row r="31" spans="1:21" x14ac:dyDescent="0.25">
      <c r="A31" s="21">
        <f>'инд. оценки 2 кл.'!A7</f>
        <v>0</v>
      </c>
      <c r="B31" s="22">
        <f>'Первичные данные 3 кл.'!E7</f>
        <v>0</v>
      </c>
      <c r="C31" s="22">
        <f>'Первичные данные 3 кл.'!H7</f>
        <v>0</v>
      </c>
      <c r="D31" s="23">
        <f>'Первичные данные 3 кл.'!K7</f>
        <v>0</v>
      </c>
      <c r="E31" s="23">
        <f>'Первичные данные 3 кл.'!N7</f>
        <v>0</v>
      </c>
      <c r="F31" s="23">
        <f>'Первичные данные 3 кл.'!Q7</f>
        <v>0</v>
      </c>
      <c r="G31" s="23">
        <f>'Первичные данные 3 кл.'!U7</f>
        <v>0</v>
      </c>
      <c r="H31" s="23">
        <f>'Первичные данные 3 кл.'!Y7</f>
        <v>0</v>
      </c>
      <c r="I31" s="23">
        <f>'Первичные данные 3 кл.'!AC7</f>
        <v>0</v>
      </c>
      <c r="J31" s="23">
        <f>'Первичные данные 3 кл.'!AG7</f>
        <v>0</v>
      </c>
      <c r="K31" s="23">
        <f>'Первичные данные 3 кл.'!AK7</f>
        <v>0</v>
      </c>
      <c r="L31" s="23">
        <f>'Первичные данные 3 кл.'!AO7</f>
        <v>0</v>
      </c>
      <c r="M31" s="23">
        <f>'Первичные данные 3 кл.'!AS7</f>
        <v>0</v>
      </c>
      <c r="N31" s="23">
        <f>'Первичные данные 3 кл.'!AW7</f>
        <v>0</v>
      </c>
      <c r="O31" s="23">
        <f>'Первичные данные 3 кл.'!BA7</f>
        <v>0</v>
      </c>
      <c r="P31" s="23">
        <f>'Первичные данные 3 кл.'!BE7</f>
        <v>0</v>
      </c>
      <c r="Q31" s="23">
        <f>'Первичные данные 3 кл.'!BI7</f>
        <v>0</v>
      </c>
      <c r="R31" s="23">
        <f>'Первичные данные 3 кл.'!BM7</f>
        <v>0</v>
      </c>
      <c r="S31" s="23">
        <f>'Первичные данные 3 кл.'!BQ7</f>
        <v>0</v>
      </c>
      <c r="T31" s="23">
        <f>'Первичные данные 3 кл.'!BU7</f>
        <v>0</v>
      </c>
    </row>
    <row r="32" spans="1:21" ht="13.8" thickBot="1" x14ac:dyDescent="0.3">
      <c r="A32" s="25" t="s">
        <v>47</v>
      </c>
      <c r="B32" s="296" t="str">
        <f>IF('инд. оценка уровня 3кл.'!V7=1,'инд. оценка уровня 2кл.'!$B$41,'инд. оценка уровня 2кл.'!$B$40)</f>
        <v>НИЖЕ БАЗОВОГО</v>
      </c>
      <c r="C32" s="297"/>
      <c r="D32" s="297"/>
      <c r="E32" s="297"/>
      <c r="F32" s="298"/>
      <c r="G32" s="296" t="str">
        <f>IF('инд. оценка уровня 3кл.'!W7=1,'инд. оценка уровня 2кл.'!$B$41,'инд. оценка уровня 2кл.'!$B$40)</f>
        <v>НИЖЕ БАЗОВОГО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6" t="str">
        <f>IF('инд. оценка уровня 3кл.'!X7=1,'инд. оценка уровня 2кл.'!$B$41,'инд. оценка уровня 2кл.'!$B$40)</f>
        <v>НИЖЕ БАЗОВОГО</v>
      </c>
      <c r="R32" s="297"/>
      <c r="S32" s="297"/>
      <c r="T32" s="298"/>
    </row>
    <row r="33" spans="1:20" x14ac:dyDescent="0.25">
      <c r="A33" s="25" t="s">
        <v>49</v>
      </c>
      <c r="B33" s="22" t="str">
        <f>'инд. прогресс 3 кл.'!C7</f>
        <v>D</v>
      </c>
      <c r="C33" s="22" t="str">
        <f>'инд. прогресс 3 кл.'!D7</f>
        <v>D</v>
      </c>
      <c r="D33" s="22" t="str">
        <f>'инд. прогресс 3 кл.'!E7</f>
        <v>D</v>
      </c>
      <c r="E33" s="452"/>
      <c r="F33" s="453"/>
      <c r="G33" s="22" t="str">
        <f>'инд. прогресс 3 кл.'!F7</f>
        <v>D</v>
      </c>
      <c r="H33" s="22" t="str">
        <f>'инд. прогресс 3 кл.'!G7</f>
        <v>D</v>
      </c>
      <c r="I33" s="22" t="str">
        <f>'инд. прогресс 3 кл.'!H7</f>
        <v>D</v>
      </c>
      <c r="J33" s="22" t="str">
        <f>'инд. прогресс 3 кл.'!I7</f>
        <v>D</v>
      </c>
      <c r="K33" s="22" t="str">
        <f>'инд. прогресс 3 кл.'!J7</f>
        <v>D</v>
      </c>
      <c r="L33" s="22" t="str">
        <f>'инд. прогресс 3 кл.'!K7</f>
        <v>D</v>
      </c>
      <c r="M33" s="22" t="str">
        <f>'инд. прогресс 3 кл.'!L7</f>
        <v>D</v>
      </c>
      <c r="N33" s="452"/>
      <c r="O33" s="454"/>
      <c r="P33" s="453"/>
      <c r="Q33" s="22" t="str">
        <f>'инд. прогресс 3 кл.'!M7</f>
        <v>D</v>
      </c>
      <c r="R33" s="22" t="str">
        <f>'инд. прогресс 3 кл.'!N7</f>
        <v>D</v>
      </c>
      <c r="S33" s="22" t="str">
        <f>'инд. прогресс 3 кл.'!O7</f>
        <v>D</v>
      </c>
      <c r="T33" s="206"/>
    </row>
    <row r="34" spans="1:20" ht="13.8" thickBot="1" x14ac:dyDescent="0.3">
      <c r="A34" s="20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ht="12.9" customHeight="1" x14ac:dyDescent="0.25">
      <c r="A35" s="287" t="s">
        <v>42</v>
      </c>
      <c r="B35" s="288"/>
      <c r="C35" s="288"/>
      <c r="D35" s="288"/>
      <c r="E35" s="288"/>
      <c r="F35" s="289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14.1" customHeight="1" thickBot="1" x14ac:dyDescent="0.3">
      <c r="A36" s="290"/>
      <c r="B36" s="291"/>
      <c r="C36" s="291"/>
      <c r="D36" s="291"/>
      <c r="E36" s="291"/>
      <c r="F36" s="292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x14ac:dyDescent="0.25">
      <c r="A37" s="32" t="s">
        <v>128</v>
      </c>
      <c r="B37" s="293">
        <f>SUM(B31:T31)</f>
        <v>0</v>
      </c>
      <c r="C37" s="294"/>
      <c r="D37" s="294"/>
      <c r="E37" s="294"/>
      <c r="F37" s="295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x14ac:dyDescent="0.25">
      <c r="A38" s="207" t="s">
        <v>30</v>
      </c>
      <c r="B38" s="449" t="str">
        <f>IF('инд. оценка уровня 3кл.'!Y7=1,'инд. оценка уровня 2кл.'!$B$41,'инд. оценка уровня 2кл.'!$B$40)</f>
        <v>НИЖЕ БАЗОВОГО</v>
      </c>
      <c r="C38" s="450"/>
      <c r="D38" s="450"/>
      <c r="E38" s="450"/>
      <c r="F38" s="45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x14ac:dyDescent="0.25">
      <c r="A39" s="208"/>
      <c r="B39" s="448"/>
      <c r="C39" s="448"/>
      <c r="D39" s="448"/>
      <c r="E39" s="448"/>
      <c r="F39" s="448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x14ac:dyDescent="0.25">
      <c r="A40" s="35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x14ac:dyDescent="0.25">
      <c r="A41" s="35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x14ac:dyDescent="0.25">
      <c r="A42" s="36" t="s">
        <v>50</v>
      </c>
      <c r="B42" s="36"/>
      <c r="C42" s="27"/>
      <c r="D42" s="200"/>
      <c r="E42" s="20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x14ac:dyDescent="0.25">
      <c r="A43" s="37" t="s">
        <v>51</v>
      </c>
      <c r="B43" s="375"/>
      <c r="C43" s="375"/>
      <c r="D43" s="201"/>
      <c r="E43" s="20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x14ac:dyDescent="0.25">
      <c r="A44" s="37" t="s">
        <v>52</v>
      </c>
      <c r="B44" s="376"/>
      <c r="C44" s="376"/>
      <c r="D44" s="200"/>
      <c r="E44" s="20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x14ac:dyDescent="0.25">
      <c r="A45" s="3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x14ac:dyDescent="0.25">
      <c r="A46" s="3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x14ac:dyDescent="0.25">
      <c r="A47" s="3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x14ac:dyDescent="0.25">
      <c r="A48" s="3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1" x14ac:dyDescent="0.25">
      <c r="A49" s="3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1" x14ac:dyDescent="0.25">
      <c r="A50" s="3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1" x14ac:dyDescent="0.25">
      <c r="A51" s="3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1" x14ac:dyDescent="0.25">
      <c r="A52" s="3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1" ht="18" x14ac:dyDescent="0.25">
      <c r="A53" s="377" t="s">
        <v>113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</row>
    <row r="54" spans="1:21" ht="18" thickBot="1" x14ac:dyDescent="0.35">
      <c r="A54" s="378">
        <f>A57</f>
        <v>0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15">
        <f>U28+1</f>
        <v>3</v>
      </c>
    </row>
    <row r="55" spans="1:21" ht="13.8" x14ac:dyDescent="0.3">
      <c r="A55" s="16"/>
      <c r="B55" s="302" t="s">
        <v>18</v>
      </c>
      <c r="C55" s="303"/>
      <c r="D55" s="447"/>
      <c r="E55" s="447"/>
      <c r="F55" s="304"/>
      <c r="G55" s="302" t="s">
        <v>19</v>
      </c>
      <c r="H55" s="303"/>
      <c r="I55" s="303"/>
      <c r="J55" s="303"/>
      <c r="K55" s="303"/>
      <c r="L55" s="303"/>
      <c r="M55" s="303"/>
      <c r="N55" s="303"/>
      <c r="O55" s="303"/>
      <c r="P55" s="303"/>
      <c r="Q55" s="302" t="s">
        <v>34</v>
      </c>
      <c r="R55" s="303"/>
      <c r="S55" s="447"/>
      <c r="T55" s="304"/>
    </row>
    <row r="56" spans="1:21" ht="141.6" thickBot="1" x14ac:dyDescent="0.3">
      <c r="A56" s="17"/>
      <c r="B56" s="18" t="s">
        <v>39</v>
      </c>
      <c r="C56" s="19" t="s">
        <v>3</v>
      </c>
      <c r="D56" s="194" t="s">
        <v>13</v>
      </c>
      <c r="E56" s="194" t="s">
        <v>93</v>
      </c>
      <c r="F56" s="20" t="s">
        <v>94</v>
      </c>
      <c r="G56" s="18" t="s">
        <v>4</v>
      </c>
      <c r="H56" s="19" t="s">
        <v>5</v>
      </c>
      <c r="I56" s="19" t="s">
        <v>36</v>
      </c>
      <c r="J56" s="19" t="s">
        <v>40</v>
      </c>
      <c r="K56" s="19" t="s">
        <v>35</v>
      </c>
      <c r="L56" s="19" t="s">
        <v>8</v>
      </c>
      <c r="M56" s="19" t="s">
        <v>17</v>
      </c>
      <c r="N56" s="19" t="s">
        <v>124</v>
      </c>
      <c r="O56" s="19" t="s">
        <v>90</v>
      </c>
      <c r="P56" s="19" t="s">
        <v>123</v>
      </c>
      <c r="Q56" s="18" t="s">
        <v>14</v>
      </c>
      <c r="R56" s="19" t="s">
        <v>15</v>
      </c>
      <c r="S56" s="194" t="s">
        <v>16</v>
      </c>
      <c r="T56" s="20" t="s">
        <v>131</v>
      </c>
    </row>
    <row r="57" spans="1:21" x14ac:dyDescent="0.25">
      <c r="A57" s="21">
        <f>'инд. оценки 2 кл.'!A8</f>
        <v>0</v>
      </c>
      <c r="B57" s="22">
        <f>'Первичные данные 3 кл.'!E8</f>
        <v>0</v>
      </c>
      <c r="C57" s="22">
        <f>'Первичные данные 3 кл.'!H8</f>
        <v>0</v>
      </c>
      <c r="D57" s="23">
        <f>'Первичные данные 3 кл.'!K8</f>
        <v>0</v>
      </c>
      <c r="E57" s="23">
        <f>'Первичные данные 3 кл.'!N8</f>
        <v>0</v>
      </c>
      <c r="F57" s="23">
        <f>'Первичные данные 3 кл.'!Q8</f>
        <v>0</v>
      </c>
      <c r="G57" s="23">
        <f>'Первичные данные 3 кл.'!U8</f>
        <v>0</v>
      </c>
      <c r="H57" s="23">
        <f>'Первичные данные 3 кл.'!Y8</f>
        <v>0</v>
      </c>
      <c r="I57" s="23">
        <f>'Первичные данные 3 кл.'!AC8</f>
        <v>0</v>
      </c>
      <c r="J57" s="23">
        <f>'Первичные данные 3 кл.'!AG8</f>
        <v>0</v>
      </c>
      <c r="K57" s="23">
        <f>'Первичные данные 3 кл.'!AK8</f>
        <v>0</v>
      </c>
      <c r="L57" s="23">
        <f>'Первичные данные 3 кл.'!AO8</f>
        <v>0</v>
      </c>
      <c r="M57" s="23">
        <f>'Первичные данные 3 кл.'!AS8</f>
        <v>0</v>
      </c>
      <c r="N57" s="23">
        <f>'Первичные данные 3 кл.'!AW8</f>
        <v>0</v>
      </c>
      <c r="O57" s="23">
        <f>'Первичные данные 3 кл.'!BA8</f>
        <v>0</v>
      </c>
      <c r="P57" s="23">
        <f>'Первичные данные 3 кл.'!BE8</f>
        <v>0</v>
      </c>
      <c r="Q57" s="23">
        <f>'Первичные данные 3 кл.'!BI8</f>
        <v>0</v>
      </c>
      <c r="R57" s="23">
        <f>'Первичные данные 3 кл.'!BM8</f>
        <v>0</v>
      </c>
      <c r="S57" s="23">
        <f>'Первичные данные 3 кл.'!BQ8</f>
        <v>0</v>
      </c>
      <c r="T57" s="23">
        <f>'Первичные данные 3 кл.'!BU8</f>
        <v>0</v>
      </c>
    </row>
    <row r="58" spans="1:21" ht="13.8" thickBot="1" x14ac:dyDescent="0.3">
      <c r="A58" s="25" t="s">
        <v>47</v>
      </c>
      <c r="B58" s="296" t="str">
        <f>IF('инд. оценка уровня 3кл.'!V8=1,'инд. оценка уровня 2кл.'!$B$41,'инд. оценка уровня 2кл.'!$B$40)</f>
        <v>НИЖЕ БАЗОВОГО</v>
      </c>
      <c r="C58" s="297"/>
      <c r="D58" s="297"/>
      <c r="E58" s="297"/>
      <c r="F58" s="298"/>
      <c r="G58" s="296" t="str">
        <f>IF('инд. оценка уровня 3кл.'!W8=1,'инд. оценка уровня 2кл.'!$B$41,'инд. оценка уровня 2кл.'!$B$40)</f>
        <v>НИЖЕ БАЗОВОГО</v>
      </c>
      <c r="H58" s="297"/>
      <c r="I58" s="297"/>
      <c r="J58" s="297"/>
      <c r="K58" s="297"/>
      <c r="L58" s="297"/>
      <c r="M58" s="297"/>
      <c r="N58" s="297"/>
      <c r="O58" s="297"/>
      <c r="P58" s="297"/>
      <c r="Q58" s="296" t="str">
        <f>IF('инд. оценка уровня 3кл.'!X8=1,'инд. оценка уровня 2кл.'!$B$41,'инд. оценка уровня 2кл.'!$B$40)</f>
        <v>НИЖЕ БАЗОВОГО</v>
      </c>
      <c r="R58" s="297"/>
      <c r="S58" s="297"/>
      <c r="T58" s="298"/>
    </row>
    <row r="59" spans="1:21" x14ac:dyDescent="0.25">
      <c r="A59" s="25" t="s">
        <v>49</v>
      </c>
      <c r="B59" s="22" t="str">
        <f>'инд. прогресс 3 кл.'!C8</f>
        <v>D</v>
      </c>
      <c r="C59" s="22" t="str">
        <f>'инд. прогресс 3 кл.'!D8</f>
        <v>D</v>
      </c>
      <c r="D59" s="22" t="str">
        <f>'инд. прогресс 3 кл.'!E8</f>
        <v>D</v>
      </c>
      <c r="E59" s="452"/>
      <c r="F59" s="453"/>
      <c r="G59" s="22" t="str">
        <f>'инд. прогресс 3 кл.'!F8</f>
        <v>D</v>
      </c>
      <c r="H59" s="22" t="str">
        <f>'инд. прогресс 3 кл.'!G8</f>
        <v>D</v>
      </c>
      <c r="I59" s="22" t="str">
        <f>'инд. прогресс 3 кл.'!H8</f>
        <v>D</v>
      </c>
      <c r="J59" s="22" t="str">
        <f>'инд. прогресс 3 кл.'!I8</f>
        <v>D</v>
      </c>
      <c r="K59" s="22" t="str">
        <f>'инд. прогресс 3 кл.'!J8</f>
        <v>D</v>
      </c>
      <c r="L59" s="22" t="str">
        <f>'инд. прогресс 3 кл.'!K8</f>
        <v>D</v>
      </c>
      <c r="M59" s="22" t="str">
        <f>'инд. прогресс 3 кл.'!L8</f>
        <v>D</v>
      </c>
      <c r="N59" s="452"/>
      <c r="O59" s="454"/>
      <c r="P59" s="453"/>
      <c r="Q59" s="22" t="str">
        <f>'инд. прогресс 3 кл.'!M8</f>
        <v>D</v>
      </c>
      <c r="R59" s="22" t="str">
        <f>'инд. прогресс 3 кл.'!N8</f>
        <v>D</v>
      </c>
      <c r="S59" s="22" t="str">
        <f>'инд. прогресс 3 кл.'!O8</f>
        <v>D</v>
      </c>
      <c r="T59" s="206"/>
    </row>
    <row r="60" spans="1:21" ht="13.8" thickBot="1" x14ac:dyDescent="0.3">
      <c r="A60" s="202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1" ht="12.9" customHeight="1" x14ac:dyDescent="0.25">
      <c r="A61" s="287" t="s">
        <v>42</v>
      </c>
      <c r="B61" s="288"/>
      <c r="C61" s="288"/>
      <c r="D61" s="288"/>
      <c r="E61" s="288"/>
      <c r="F61" s="289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1" ht="14.1" customHeight="1" thickBot="1" x14ac:dyDescent="0.3">
      <c r="A62" s="290"/>
      <c r="B62" s="291"/>
      <c r="C62" s="291"/>
      <c r="D62" s="291"/>
      <c r="E62" s="291"/>
      <c r="F62" s="292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1" x14ac:dyDescent="0.25">
      <c r="A63" s="32" t="s">
        <v>128</v>
      </c>
      <c r="B63" s="293">
        <f>SUM(B57:T57)</f>
        <v>0</v>
      </c>
      <c r="C63" s="294"/>
      <c r="D63" s="294"/>
      <c r="E63" s="294"/>
      <c r="F63" s="295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1" x14ac:dyDescent="0.25">
      <c r="A64" s="207" t="s">
        <v>30</v>
      </c>
      <c r="B64" s="449" t="str">
        <f>IF('инд. оценка уровня 3кл.'!Y8=1,'инд. оценка уровня 2кл.'!$B$41,'инд. оценка уровня 2кл.'!$B$40)</f>
        <v>НИЖЕ БАЗОВОГО</v>
      </c>
      <c r="C64" s="450"/>
      <c r="D64" s="450"/>
      <c r="E64" s="450"/>
      <c r="F64" s="45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1" x14ac:dyDescent="0.25">
      <c r="A65" s="208"/>
      <c r="B65" s="448"/>
      <c r="C65" s="448"/>
      <c r="D65" s="448"/>
      <c r="E65" s="448"/>
      <c r="F65" s="448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1" x14ac:dyDescent="0.25">
      <c r="A66" s="3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1" x14ac:dyDescent="0.25">
      <c r="A67" s="3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1" x14ac:dyDescent="0.25">
      <c r="A68" s="36" t="s">
        <v>50</v>
      </c>
      <c r="B68" s="36"/>
      <c r="C68" s="27"/>
      <c r="D68" s="200"/>
      <c r="E68" s="20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1" x14ac:dyDescent="0.25">
      <c r="A69" s="37" t="s">
        <v>51</v>
      </c>
      <c r="B69" s="375"/>
      <c r="C69" s="375"/>
      <c r="D69" s="201"/>
      <c r="E69" s="20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1" x14ac:dyDescent="0.25">
      <c r="A70" s="37" t="s">
        <v>52</v>
      </c>
      <c r="B70" s="376"/>
      <c r="C70" s="376"/>
      <c r="D70" s="200"/>
      <c r="E70" s="200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1" x14ac:dyDescent="0.25">
      <c r="A71" s="3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1" x14ac:dyDescent="0.25">
      <c r="A72" s="3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1" x14ac:dyDescent="0.25">
      <c r="A73" s="3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1" x14ac:dyDescent="0.25">
      <c r="A74" s="3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1" x14ac:dyDescent="0.25">
      <c r="A75" s="3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1" x14ac:dyDescent="0.25">
      <c r="A76" s="35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1" x14ac:dyDescent="0.25">
      <c r="A77" s="35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1" x14ac:dyDescent="0.25">
      <c r="A78" s="35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1" ht="18" x14ac:dyDescent="0.25">
      <c r="A79" s="377" t="s">
        <v>113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</row>
    <row r="80" spans="1:21" ht="18" thickBot="1" x14ac:dyDescent="0.35">
      <c r="A80" s="378">
        <f>A83</f>
        <v>0</v>
      </c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15">
        <f>U54+1</f>
        <v>4</v>
      </c>
    </row>
    <row r="81" spans="1:20" ht="13.8" x14ac:dyDescent="0.3">
      <c r="A81" s="16"/>
      <c r="B81" s="302" t="s">
        <v>18</v>
      </c>
      <c r="C81" s="303"/>
      <c r="D81" s="447"/>
      <c r="E81" s="447"/>
      <c r="F81" s="304"/>
      <c r="G81" s="302" t="s">
        <v>19</v>
      </c>
      <c r="H81" s="303"/>
      <c r="I81" s="303"/>
      <c r="J81" s="303"/>
      <c r="K81" s="303"/>
      <c r="L81" s="303"/>
      <c r="M81" s="303"/>
      <c r="N81" s="303"/>
      <c r="O81" s="303"/>
      <c r="P81" s="303"/>
      <c r="Q81" s="302" t="s">
        <v>34</v>
      </c>
      <c r="R81" s="303"/>
      <c r="S81" s="447"/>
      <c r="T81" s="304"/>
    </row>
    <row r="82" spans="1:20" ht="141.6" thickBot="1" x14ac:dyDescent="0.3">
      <c r="A82" s="17"/>
      <c r="B82" s="18" t="s">
        <v>39</v>
      </c>
      <c r="C82" s="19" t="s">
        <v>3</v>
      </c>
      <c r="D82" s="194" t="s">
        <v>13</v>
      </c>
      <c r="E82" s="194" t="s">
        <v>93</v>
      </c>
      <c r="F82" s="20" t="s">
        <v>94</v>
      </c>
      <c r="G82" s="18" t="s">
        <v>4</v>
      </c>
      <c r="H82" s="19" t="s">
        <v>5</v>
      </c>
      <c r="I82" s="19" t="s">
        <v>36</v>
      </c>
      <c r="J82" s="19" t="s">
        <v>40</v>
      </c>
      <c r="K82" s="19" t="s">
        <v>35</v>
      </c>
      <c r="L82" s="19" t="s">
        <v>8</v>
      </c>
      <c r="M82" s="19" t="s">
        <v>17</v>
      </c>
      <c r="N82" s="19" t="s">
        <v>124</v>
      </c>
      <c r="O82" s="19" t="s">
        <v>90</v>
      </c>
      <c r="P82" s="19" t="s">
        <v>123</v>
      </c>
      <c r="Q82" s="18" t="s">
        <v>14</v>
      </c>
      <c r="R82" s="19" t="s">
        <v>15</v>
      </c>
      <c r="S82" s="194" t="s">
        <v>16</v>
      </c>
      <c r="T82" s="20" t="s">
        <v>131</v>
      </c>
    </row>
    <row r="83" spans="1:20" x14ac:dyDescent="0.25">
      <c r="A83" s="21">
        <f>'инд. оценки 2 кл.'!A9</f>
        <v>0</v>
      </c>
      <c r="B83" s="22">
        <f>'Первичные данные 3 кл.'!E9</f>
        <v>0</v>
      </c>
      <c r="C83" s="22">
        <f>'Первичные данные 3 кл.'!H9</f>
        <v>0</v>
      </c>
      <c r="D83" s="23">
        <f>'Первичные данные 3 кл.'!K9</f>
        <v>0</v>
      </c>
      <c r="E83" s="23">
        <f>'Первичные данные 3 кл.'!N9</f>
        <v>0</v>
      </c>
      <c r="F83" s="23">
        <f>'Первичные данные 3 кл.'!Q9</f>
        <v>0</v>
      </c>
      <c r="G83" s="23">
        <f>'Первичные данные 3 кл.'!U9</f>
        <v>0</v>
      </c>
      <c r="H83" s="23">
        <f>'Первичные данные 3 кл.'!Y9</f>
        <v>0</v>
      </c>
      <c r="I83" s="23">
        <f>'Первичные данные 3 кл.'!AC9</f>
        <v>0</v>
      </c>
      <c r="J83" s="23">
        <f>'Первичные данные 3 кл.'!AG9</f>
        <v>0</v>
      </c>
      <c r="K83" s="23">
        <f>'Первичные данные 3 кл.'!AK9</f>
        <v>0</v>
      </c>
      <c r="L83" s="23">
        <f>'Первичные данные 3 кл.'!AO9</f>
        <v>0</v>
      </c>
      <c r="M83" s="23">
        <f>'Первичные данные 3 кл.'!AS9</f>
        <v>0</v>
      </c>
      <c r="N83" s="23">
        <f>'Первичные данные 3 кл.'!AW9</f>
        <v>0</v>
      </c>
      <c r="O83" s="23">
        <f>'Первичные данные 3 кл.'!BA9</f>
        <v>0</v>
      </c>
      <c r="P83" s="23">
        <f>'Первичные данные 3 кл.'!BE9</f>
        <v>0</v>
      </c>
      <c r="Q83" s="23">
        <f>'Первичные данные 3 кл.'!BI9</f>
        <v>0</v>
      </c>
      <c r="R83" s="23">
        <f>'Первичные данные 3 кл.'!BM9</f>
        <v>0</v>
      </c>
      <c r="S83" s="23">
        <f>'Первичные данные 3 кл.'!BQ9</f>
        <v>0</v>
      </c>
      <c r="T83" s="23">
        <f>'Первичные данные 3 кл.'!BU9</f>
        <v>0</v>
      </c>
    </row>
    <row r="84" spans="1:20" ht="13.8" thickBot="1" x14ac:dyDescent="0.3">
      <c r="A84" s="25" t="s">
        <v>47</v>
      </c>
      <c r="B84" s="296" t="str">
        <f>IF('инд. оценка уровня 3кл.'!V9=1,'инд. оценка уровня 2кл.'!$B$41,'инд. оценка уровня 2кл.'!$B$40)</f>
        <v>НИЖЕ БАЗОВОГО</v>
      </c>
      <c r="C84" s="297"/>
      <c r="D84" s="297"/>
      <c r="E84" s="297"/>
      <c r="F84" s="298"/>
      <c r="G84" s="296" t="str">
        <f>IF('инд. оценка уровня 3кл.'!W9=1,'инд. оценка уровня 2кл.'!$B$41,'инд. оценка уровня 2кл.'!$B$40)</f>
        <v>НИЖЕ БАЗОВОГО</v>
      </c>
      <c r="H84" s="297"/>
      <c r="I84" s="297"/>
      <c r="J84" s="297"/>
      <c r="K84" s="297"/>
      <c r="L84" s="297"/>
      <c r="M84" s="297"/>
      <c r="N84" s="297"/>
      <c r="O84" s="297"/>
      <c r="P84" s="297"/>
      <c r="Q84" s="296" t="str">
        <f>IF('инд. оценка уровня 3кл.'!X9=1,'инд. оценка уровня 2кл.'!$B$41,'инд. оценка уровня 2кл.'!$B$40)</f>
        <v>НИЖЕ БАЗОВОГО</v>
      </c>
      <c r="R84" s="297"/>
      <c r="S84" s="297"/>
      <c r="T84" s="298"/>
    </row>
    <row r="85" spans="1:20" s="251" customFormat="1" x14ac:dyDescent="0.25">
      <c r="A85" s="25" t="s">
        <v>49</v>
      </c>
      <c r="B85" s="22" t="str">
        <f>'инд. прогресс 3 кл.'!C9</f>
        <v>D</v>
      </c>
      <c r="C85" s="22" t="str">
        <f>'инд. прогресс 3 кл.'!D9</f>
        <v>D</v>
      </c>
      <c r="D85" s="22" t="str">
        <f>'инд. прогресс 3 кл.'!E9</f>
        <v>D</v>
      </c>
      <c r="E85" s="247"/>
      <c r="F85" s="248"/>
      <c r="G85" s="22" t="str">
        <f>'инд. прогресс 3 кл.'!F9</f>
        <v>D</v>
      </c>
      <c r="H85" s="22" t="str">
        <f>'инд. прогресс 3 кл.'!G9</f>
        <v>D</v>
      </c>
      <c r="I85" s="22" t="str">
        <f>'инд. прогресс 3 кл.'!H9</f>
        <v>D</v>
      </c>
      <c r="J85" s="22" t="str">
        <f>'инд. прогресс 3 кл.'!I9</f>
        <v>D</v>
      </c>
      <c r="K85" s="22" t="str">
        <f>'инд. прогресс 3 кл.'!J9</f>
        <v>D</v>
      </c>
      <c r="L85" s="22" t="str">
        <f>'инд. прогресс 3 кл.'!K9</f>
        <v>D</v>
      </c>
      <c r="M85" s="22" t="str">
        <f>'инд. прогресс 3 кл.'!L9</f>
        <v>D</v>
      </c>
      <c r="N85" s="247"/>
      <c r="O85" s="249"/>
      <c r="P85" s="248"/>
      <c r="Q85" s="22" t="str">
        <f>'инд. прогресс 3 кл.'!M9</f>
        <v>D</v>
      </c>
      <c r="R85" s="22" t="str">
        <f>'инд. прогресс 3 кл.'!N9</f>
        <v>D</v>
      </c>
      <c r="S85" s="22" t="str">
        <f>'инд. прогресс 3 кл.'!O9</f>
        <v>D</v>
      </c>
      <c r="T85" s="206"/>
    </row>
    <row r="86" spans="1:20" ht="13.8" thickBot="1" x14ac:dyDescent="0.3">
      <c r="A86" s="202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12.9" customHeight="1" x14ac:dyDescent="0.25">
      <c r="A87" s="287" t="s">
        <v>42</v>
      </c>
      <c r="B87" s="288"/>
      <c r="C87" s="288"/>
      <c r="D87" s="288"/>
      <c r="E87" s="288"/>
      <c r="F87" s="289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14.1" customHeight="1" thickBot="1" x14ac:dyDescent="0.3">
      <c r="A88" s="290"/>
      <c r="B88" s="291"/>
      <c r="C88" s="291"/>
      <c r="D88" s="291"/>
      <c r="E88" s="291"/>
      <c r="F88" s="292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x14ac:dyDescent="0.25">
      <c r="A89" s="32" t="s">
        <v>128</v>
      </c>
      <c r="B89" s="293">
        <f>SUM(B83:T83)</f>
        <v>0</v>
      </c>
      <c r="C89" s="294"/>
      <c r="D89" s="294"/>
      <c r="E89" s="294"/>
      <c r="F89" s="295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x14ac:dyDescent="0.25">
      <c r="A90" s="207" t="s">
        <v>30</v>
      </c>
      <c r="B90" s="449" t="str">
        <f>IF('инд. оценка уровня 3кл.'!Y9=1,'инд. оценка уровня 2кл.'!$B$41,'инд. оценка уровня 2кл.'!$B$40)</f>
        <v>НИЖЕ БАЗОВОГО</v>
      </c>
      <c r="C90" s="450"/>
      <c r="D90" s="450"/>
      <c r="E90" s="450"/>
      <c r="F90" s="45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x14ac:dyDescent="0.25">
      <c r="A91" s="208"/>
      <c r="B91" s="448"/>
      <c r="C91" s="448"/>
      <c r="D91" s="448"/>
      <c r="E91" s="448"/>
      <c r="F91" s="448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x14ac:dyDescent="0.25">
      <c r="A92" s="3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x14ac:dyDescent="0.25">
      <c r="A93" s="3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x14ac:dyDescent="0.25">
      <c r="A94" s="36" t="s">
        <v>50</v>
      </c>
      <c r="B94" s="36"/>
      <c r="C94" s="27"/>
      <c r="D94" s="200"/>
      <c r="E94" s="20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x14ac:dyDescent="0.25">
      <c r="A95" s="37" t="s">
        <v>51</v>
      </c>
      <c r="B95" s="375"/>
      <c r="C95" s="375"/>
      <c r="D95" s="201"/>
      <c r="E95" s="20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x14ac:dyDescent="0.25">
      <c r="A96" s="37" t="s">
        <v>52</v>
      </c>
      <c r="B96" s="376"/>
      <c r="C96" s="376"/>
      <c r="D96" s="200"/>
      <c r="E96" s="20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1" x14ac:dyDescent="0.25">
      <c r="A97" s="3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1" x14ac:dyDescent="0.25">
      <c r="A98" s="35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1" x14ac:dyDescent="0.25">
      <c r="A99" s="3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1" x14ac:dyDescent="0.25">
      <c r="A100" s="3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1" x14ac:dyDescent="0.25">
      <c r="A101" s="3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1" x14ac:dyDescent="0.25">
      <c r="A102" s="3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1" x14ac:dyDescent="0.25">
      <c r="A103" s="3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1" x14ac:dyDescent="0.25">
      <c r="A104" s="3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1" ht="18" x14ac:dyDescent="0.25">
      <c r="A105" s="377" t="s">
        <v>113</v>
      </c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</row>
    <row r="106" spans="1:21" ht="18" thickBot="1" x14ac:dyDescent="0.35">
      <c r="A106" s="378">
        <f>A109</f>
        <v>0</v>
      </c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15">
        <f>U80+1</f>
        <v>5</v>
      </c>
    </row>
    <row r="107" spans="1:21" ht="13.8" x14ac:dyDescent="0.3">
      <c r="A107" s="16"/>
      <c r="B107" s="302" t="s">
        <v>18</v>
      </c>
      <c r="C107" s="303"/>
      <c r="D107" s="447"/>
      <c r="E107" s="447"/>
      <c r="F107" s="304"/>
      <c r="G107" s="302" t="s">
        <v>19</v>
      </c>
      <c r="H107" s="303"/>
      <c r="I107" s="303"/>
      <c r="J107" s="303"/>
      <c r="K107" s="303"/>
      <c r="L107" s="303"/>
      <c r="M107" s="303"/>
      <c r="N107" s="303"/>
      <c r="O107" s="303"/>
      <c r="P107" s="303"/>
      <c r="Q107" s="302" t="s">
        <v>34</v>
      </c>
      <c r="R107" s="303"/>
      <c r="S107" s="447"/>
      <c r="T107" s="304"/>
    </row>
    <row r="108" spans="1:21" ht="141.6" thickBot="1" x14ac:dyDescent="0.3">
      <c r="A108" s="17"/>
      <c r="B108" s="18" t="s">
        <v>39</v>
      </c>
      <c r="C108" s="19" t="s">
        <v>3</v>
      </c>
      <c r="D108" s="194" t="s">
        <v>13</v>
      </c>
      <c r="E108" s="194" t="s">
        <v>93</v>
      </c>
      <c r="F108" s="20" t="s">
        <v>94</v>
      </c>
      <c r="G108" s="18" t="s">
        <v>4</v>
      </c>
      <c r="H108" s="19" t="s">
        <v>5</v>
      </c>
      <c r="I108" s="19" t="s">
        <v>36</v>
      </c>
      <c r="J108" s="19" t="s">
        <v>40</v>
      </c>
      <c r="K108" s="19" t="s">
        <v>35</v>
      </c>
      <c r="L108" s="19" t="s">
        <v>8</v>
      </c>
      <c r="M108" s="19" t="s">
        <v>17</v>
      </c>
      <c r="N108" s="19" t="s">
        <v>124</v>
      </c>
      <c r="O108" s="19" t="s">
        <v>90</v>
      </c>
      <c r="P108" s="19" t="s">
        <v>123</v>
      </c>
      <c r="Q108" s="18" t="s">
        <v>14</v>
      </c>
      <c r="R108" s="19" t="s">
        <v>15</v>
      </c>
      <c r="S108" s="194" t="s">
        <v>16</v>
      </c>
      <c r="T108" s="20" t="s">
        <v>131</v>
      </c>
    </row>
    <row r="109" spans="1:21" x14ac:dyDescent="0.25">
      <c r="A109" s="21">
        <f>'инд. оценки 2 кл.'!A10</f>
        <v>0</v>
      </c>
      <c r="B109" s="22">
        <f>'Первичные данные 3 кл.'!E10</f>
        <v>0</v>
      </c>
      <c r="C109" s="22">
        <f>'Первичные данные 3 кл.'!H10</f>
        <v>0</v>
      </c>
      <c r="D109" s="23">
        <f>'Первичные данные 3 кл.'!K10</f>
        <v>0</v>
      </c>
      <c r="E109" s="23">
        <f>'Первичные данные 3 кл.'!N10</f>
        <v>0</v>
      </c>
      <c r="F109" s="23">
        <f>'Первичные данные 3 кл.'!Q10</f>
        <v>0</v>
      </c>
      <c r="G109" s="23">
        <f>'Первичные данные 3 кл.'!U10</f>
        <v>0</v>
      </c>
      <c r="H109" s="23">
        <f>'Первичные данные 3 кл.'!Y10</f>
        <v>0</v>
      </c>
      <c r="I109" s="23">
        <f>'Первичные данные 3 кл.'!AC10</f>
        <v>0</v>
      </c>
      <c r="J109" s="23">
        <f>'Первичные данные 3 кл.'!AG10</f>
        <v>0</v>
      </c>
      <c r="K109" s="23">
        <f>'Первичные данные 3 кл.'!AK10</f>
        <v>0</v>
      </c>
      <c r="L109" s="23">
        <f>'Первичные данные 3 кл.'!AO10</f>
        <v>0</v>
      </c>
      <c r="M109" s="23">
        <f>'Первичные данные 3 кл.'!AS10</f>
        <v>0</v>
      </c>
      <c r="N109" s="23">
        <f>'Первичные данные 3 кл.'!AW10</f>
        <v>0</v>
      </c>
      <c r="O109" s="23">
        <f>'Первичные данные 3 кл.'!BA10</f>
        <v>0</v>
      </c>
      <c r="P109" s="23">
        <f>'Первичные данные 3 кл.'!BE10</f>
        <v>0</v>
      </c>
      <c r="Q109" s="23">
        <f>'Первичные данные 3 кл.'!BI10</f>
        <v>0</v>
      </c>
      <c r="R109" s="23">
        <f>'Первичные данные 3 кл.'!BM10</f>
        <v>0</v>
      </c>
      <c r="S109" s="23">
        <f>'Первичные данные 3 кл.'!BQ10</f>
        <v>0</v>
      </c>
      <c r="T109" s="23">
        <f>'Первичные данные 3 кл.'!BU10</f>
        <v>0</v>
      </c>
    </row>
    <row r="110" spans="1:21" ht="13.8" thickBot="1" x14ac:dyDescent="0.3">
      <c r="A110" s="25" t="s">
        <v>47</v>
      </c>
      <c r="B110" s="296" t="str">
        <f>IF('инд. оценка уровня 3кл.'!V10=1,'инд. оценка уровня 2кл.'!$B$41,'инд. оценка уровня 2кл.'!$B$40)</f>
        <v>НИЖЕ БАЗОВОГО</v>
      </c>
      <c r="C110" s="297"/>
      <c r="D110" s="297"/>
      <c r="E110" s="297"/>
      <c r="F110" s="298"/>
      <c r="G110" s="296" t="str">
        <f>IF('инд. оценка уровня 3кл.'!W10=1,'инд. оценка уровня 2кл.'!$B$41,'инд. оценка уровня 2кл.'!$B$40)</f>
        <v>НИЖЕ БАЗОВОГО</v>
      </c>
      <c r="H110" s="297"/>
      <c r="I110" s="297"/>
      <c r="J110" s="297"/>
      <c r="K110" s="297"/>
      <c r="L110" s="297"/>
      <c r="M110" s="297"/>
      <c r="N110" s="297"/>
      <c r="O110" s="297"/>
      <c r="P110" s="297"/>
      <c r="Q110" s="296" t="str">
        <f>IF('инд. оценка уровня 3кл.'!X10=1,'инд. оценка уровня 2кл.'!$B$41,'инд. оценка уровня 2кл.'!$B$40)</f>
        <v>НИЖЕ БАЗОВОГО</v>
      </c>
      <c r="R110" s="297"/>
      <c r="S110" s="297"/>
      <c r="T110" s="298"/>
    </row>
    <row r="111" spans="1:21" x14ac:dyDescent="0.25">
      <c r="A111" s="25" t="s">
        <v>49</v>
      </c>
      <c r="B111" s="22" t="str">
        <f>'инд. прогресс 3 кл.'!C10</f>
        <v>D</v>
      </c>
      <c r="C111" s="22" t="str">
        <f>'инд. прогресс 3 кл.'!D10</f>
        <v>D</v>
      </c>
      <c r="D111" s="22" t="str">
        <f>'инд. прогресс 3 кл.'!E10</f>
        <v>D</v>
      </c>
      <c r="E111" s="452"/>
      <c r="F111" s="453"/>
      <c r="G111" s="22" t="str">
        <f>'инд. прогресс 3 кл.'!F10</f>
        <v>D</v>
      </c>
      <c r="H111" s="22" t="str">
        <f>'инд. прогресс 3 кл.'!G10</f>
        <v>D</v>
      </c>
      <c r="I111" s="22" t="str">
        <f>'инд. прогресс 3 кл.'!H10</f>
        <v>D</v>
      </c>
      <c r="J111" s="22" t="str">
        <f>'инд. прогресс 3 кл.'!I10</f>
        <v>D</v>
      </c>
      <c r="K111" s="22" t="str">
        <f>'инд. прогресс 3 кл.'!J10</f>
        <v>D</v>
      </c>
      <c r="L111" s="22" t="str">
        <f>'инд. прогресс 3 кл.'!K10</f>
        <v>D</v>
      </c>
      <c r="M111" s="22" t="str">
        <f>'инд. прогресс 3 кл.'!L10</f>
        <v>D</v>
      </c>
      <c r="N111" s="452"/>
      <c r="O111" s="454"/>
      <c r="P111" s="453"/>
      <c r="Q111" s="22" t="str">
        <f>'инд. прогресс 3 кл.'!M10</f>
        <v>D</v>
      </c>
      <c r="R111" s="22" t="str">
        <f>'инд. прогресс 3 кл.'!N10</f>
        <v>D</v>
      </c>
      <c r="S111" s="22" t="str">
        <f>'инд. прогресс 3 кл.'!O10</f>
        <v>D</v>
      </c>
      <c r="T111" s="206"/>
    </row>
    <row r="112" spans="1:21" ht="13.8" thickBot="1" x14ac:dyDescent="0.3">
      <c r="A112" s="202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ht="12.9" customHeight="1" x14ac:dyDescent="0.25">
      <c r="A113" s="287" t="s">
        <v>42</v>
      </c>
      <c r="B113" s="288"/>
      <c r="C113" s="288"/>
      <c r="D113" s="288"/>
      <c r="E113" s="288"/>
      <c r="F113" s="289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t="14.1" customHeight="1" thickBot="1" x14ac:dyDescent="0.3">
      <c r="A114" s="290"/>
      <c r="B114" s="291"/>
      <c r="C114" s="291"/>
      <c r="D114" s="291"/>
      <c r="E114" s="291"/>
      <c r="F114" s="292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x14ac:dyDescent="0.25">
      <c r="A115" s="32" t="s">
        <v>128</v>
      </c>
      <c r="B115" s="293">
        <f>SUM(B109:T109)</f>
        <v>0</v>
      </c>
      <c r="C115" s="294"/>
      <c r="D115" s="294"/>
      <c r="E115" s="294"/>
      <c r="F115" s="295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x14ac:dyDescent="0.25">
      <c r="A116" s="207" t="s">
        <v>30</v>
      </c>
      <c r="B116" s="449" t="str">
        <f>IF('инд. оценка уровня 3кл.'!Y10=1,'инд. оценка уровня 2кл.'!$B$41,'инд. оценка уровня 2кл.'!$B$40)</f>
        <v>НИЖЕ БАЗОВОГО</v>
      </c>
      <c r="C116" s="450"/>
      <c r="D116" s="450"/>
      <c r="E116" s="450"/>
      <c r="F116" s="45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x14ac:dyDescent="0.25">
      <c r="A117" s="208"/>
      <c r="B117" s="448"/>
      <c r="C117" s="448"/>
      <c r="D117" s="448"/>
      <c r="E117" s="448"/>
      <c r="F117" s="448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x14ac:dyDescent="0.25">
      <c r="A118" s="35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x14ac:dyDescent="0.25">
      <c r="A119" s="35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x14ac:dyDescent="0.25">
      <c r="A120" s="36" t="s">
        <v>50</v>
      </c>
      <c r="B120" s="36"/>
      <c r="C120" s="27"/>
      <c r="D120" s="200"/>
      <c r="E120" s="20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x14ac:dyDescent="0.25">
      <c r="A121" s="37" t="s">
        <v>51</v>
      </c>
      <c r="B121" s="375"/>
      <c r="C121" s="375"/>
      <c r="D121" s="201"/>
      <c r="E121" s="20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x14ac:dyDescent="0.25">
      <c r="A122" s="37" t="s">
        <v>52</v>
      </c>
      <c r="B122" s="376"/>
      <c r="C122" s="376"/>
      <c r="D122" s="200"/>
      <c r="E122" s="20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x14ac:dyDescent="0.25">
      <c r="A123" s="35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x14ac:dyDescent="0.25">
      <c r="A124" s="35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x14ac:dyDescent="0.25">
      <c r="A125" s="35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x14ac:dyDescent="0.25">
      <c r="A126" s="35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x14ac:dyDescent="0.25">
      <c r="A127" s="35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x14ac:dyDescent="0.25">
      <c r="A128" s="35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1" x14ac:dyDescent="0.25">
      <c r="A129" s="35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1" x14ac:dyDescent="0.25">
      <c r="A130" s="35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1" ht="18" x14ac:dyDescent="0.25">
      <c r="A131" s="377" t="s">
        <v>113</v>
      </c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</row>
    <row r="132" spans="1:21" ht="18" thickBot="1" x14ac:dyDescent="0.35">
      <c r="A132" s="378">
        <f>A135</f>
        <v>0</v>
      </c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15">
        <f>U106+1</f>
        <v>6</v>
      </c>
    </row>
    <row r="133" spans="1:21" ht="13.8" x14ac:dyDescent="0.3">
      <c r="A133" s="16"/>
      <c r="B133" s="302" t="s">
        <v>18</v>
      </c>
      <c r="C133" s="303"/>
      <c r="D133" s="447"/>
      <c r="E133" s="447"/>
      <c r="F133" s="304"/>
      <c r="G133" s="302" t="s">
        <v>19</v>
      </c>
      <c r="H133" s="303"/>
      <c r="I133" s="303"/>
      <c r="J133" s="303"/>
      <c r="K133" s="303"/>
      <c r="L133" s="303"/>
      <c r="M133" s="303"/>
      <c r="N133" s="303"/>
      <c r="O133" s="303"/>
      <c r="P133" s="303"/>
      <c r="Q133" s="302" t="s">
        <v>34</v>
      </c>
      <c r="R133" s="303"/>
      <c r="S133" s="447"/>
      <c r="T133" s="304"/>
    </row>
    <row r="134" spans="1:21" ht="141.6" thickBot="1" x14ac:dyDescent="0.3">
      <c r="A134" s="17"/>
      <c r="B134" s="18" t="s">
        <v>39</v>
      </c>
      <c r="C134" s="19" t="s">
        <v>3</v>
      </c>
      <c r="D134" s="194" t="s">
        <v>13</v>
      </c>
      <c r="E134" s="194" t="s">
        <v>93</v>
      </c>
      <c r="F134" s="20" t="s">
        <v>94</v>
      </c>
      <c r="G134" s="18" t="s">
        <v>4</v>
      </c>
      <c r="H134" s="19" t="s">
        <v>5</v>
      </c>
      <c r="I134" s="19" t="s">
        <v>36</v>
      </c>
      <c r="J134" s="19" t="s">
        <v>40</v>
      </c>
      <c r="K134" s="19" t="s">
        <v>35</v>
      </c>
      <c r="L134" s="19" t="s">
        <v>8</v>
      </c>
      <c r="M134" s="19" t="s">
        <v>17</v>
      </c>
      <c r="N134" s="19" t="s">
        <v>124</v>
      </c>
      <c r="O134" s="19" t="s">
        <v>90</v>
      </c>
      <c r="P134" s="19" t="s">
        <v>123</v>
      </c>
      <c r="Q134" s="18" t="s">
        <v>14</v>
      </c>
      <c r="R134" s="19" t="s">
        <v>15</v>
      </c>
      <c r="S134" s="194" t="s">
        <v>16</v>
      </c>
      <c r="T134" s="20" t="s">
        <v>131</v>
      </c>
    </row>
    <row r="135" spans="1:21" x14ac:dyDescent="0.25">
      <c r="A135" s="21">
        <f>'инд. оценки 2 кл.'!A11</f>
        <v>0</v>
      </c>
      <c r="B135" s="22">
        <f>'Первичные данные 3 кл.'!E11</f>
        <v>0</v>
      </c>
      <c r="C135" s="22">
        <f>'Первичные данные 3 кл.'!H11</f>
        <v>0</v>
      </c>
      <c r="D135" s="23">
        <f>'Первичные данные 3 кл.'!K11</f>
        <v>0</v>
      </c>
      <c r="E135" s="23">
        <f>'Первичные данные 3 кл.'!N11</f>
        <v>0</v>
      </c>
      <c r="F135" s="23">
        <f>'Первичные данные 3 кл.'!Q11</f>
        <v>0</v>
      </c>
      <c r="G135" s="23">
        <f>'Первичные данные 3 кл.'!U11</f>
        <v>0</v>
      </c>
      <c r="H135" s="23">
        <f>'Первичные данные 3 кл.'!Y11</f>
        <v>0</v>
      </c>
      <c r="I135" s="23">
        <f>'Первичные данные 3 кл.'!AC11</f>
        <v>0</v>
      </c>
      <c r="J135" s="23">
        <f>'Первичные данные 3 кл.'!AG11</f>
        <v>0</v>
      </c>
      <c r="K135" s="23">
        <f>'Первичные данные 3 кл.'!AK11</f>
        <v>0</v>
      </c>
      <c r="L135" s="23">
        <f>'Первичные данные 3 кл.'!AO11</f>
        <v>0</v>
      </c>
      <c r="M135" s="23">
        <f>'Первичные данные 3 кл.'!AS11</f>
        <v>0</v>
      </c>
      <c r="N135" s="23">
        <f>'Первичные данные 3 кл.'!AW11</f>
        <v>0</v>
      </c>
      <c r="O135" s="23">
        <f>'Первичные данные 3 кл.'!BA11</f>
        <v>0</v>
      </c>
      <c r="P135" s="23">
        <f>'Первичные данные 3 кл.'!BE11</f>
        <v>0</v>
      </c>
      <c r="Q135" s="23">
        <f>'Первичные данные 3 кл.'!BI11</f>
        <v>0</v>
      </c>
      <c r="R135" s="23">
        <f>'Первичные данные 3 кл.'!BM11</f>
        <v>0</v>
      </c>
      <c r="S135" s="23">
        <f>'Первичные данные 3 кл.'!BQ11</f>
        <v>0</v>
      </c>
      <c r="T135" s="23">
        <f>'Первичные данные 3 кл.'!BU11</f>
        <v>0</v>
      </c>
    </row>
    <row r="136" spans="1:21" ht="13.8" thickBot="1" x14ac:dyDescent="0.3">
      <c r="A136" s="25" t="s">
        <v>47</v>
      </c>
      <c r="B136" s="296" t="str">
        <f>IF('инд. оценка уровня 3кл.'!V11=1,'инд. оценка уровня 2кл.'!$B$41,'инд. оценка уровня 2кл.'!$B$40)</f>
        <v>НИЖЕ БАЗОВОГО</v>
      </c>
      <c r="C136" s="297"/>
      <c r="D136" s="297"/>
      <c r="E136" s="297"/>
      <c r="F136" s="298"/>
      <c r="G136" s="296" t="str">
        <f>IF('инд. оценка уровня 3кл.'!W11=1,'инд. оценка уровня 2кл.'!$B$41,'инд. оценка уровня 2кл.'!$B$40)</f>
        <v>НИЖЕ БАЗОВОГО</v>
      </c>
      <c r="H136" s="297"/>
      <c r="I136" s="297"/>
      <c r="J136" s="297"/>
      <c r="K136" s="297"/>
      <c r="L136" s="297"/>
      <c r="M136" s="297"/>
      <c r="N136" s="297"/>
      <c r="O136" s="297"/>
      <c r="P136" s="297"/>
      <c r="Q136" s="296" t="str">
        <f>IF('инд. оценка уровня 3кл.'!X11=1,'инд. оценка уровня 2кл.'!$B$41,'инд. оценка уровня 2кл.'!$B$40)</f>
        <v>НИЖЕ БАЗОВОГО</v>
      </c>
      <c r="R136" s="297"/>
      <c r="S136" s="297"/>
      <c r="T136" s="298"/>
    </row>
    <row r="137" spans="1:21" x14ac:dyDescent="0.25">
      <c r="A137" s="25" t="s">
        <v>49</v>
      </c>
      <c r="B137" s="22" t="str">
        <f>'инд. прогресс 3 кл.'!C11</f>
        <v>D</v>
      </c>
      <c r="C137" s="22" t="str">
        <f>'инд. прогресс 3 кл.'!D11</f>
        <v>D</v>
      </c>
      <c r="D137" s="22" t="str">
        <f>'инд. прогресс 3 кл.'!E11</f>
        <v>D</v>
      </c>
      <c r="E137" s="452"/>
      <c r="F137" s="453"/>
      <c r="G137" s="22" t="str">
        <f>'инд. прогресс 3 кл.'!F11</f>
        <v>D</v>
      </c>
      <c r="H137" s="22" t="str">
        <f>'инд. прогресс 3 кл.'!G11</f>
        <v>D</v>
      </c>
      <c r="I137" s="22" t="str">
        <f>'инд. прогресс 3 кл.'!H11</f>
        <v>D</v>
      </c>
      <c r="J137" s="22" t="str">
        <f>'инд. прогресс 3 кл.'!I11</f>
        <v>D</v>
      </c>
      <c r="K137" s="22" t="str">
        <f>'инд. прогресс 3 кл.'!J11</f>
        <v>D</v>
      </c>
      <c r="L137" s="22" t="str">
        <f>'инд. прогресс 3 кл.'!K11</f>
        <v>D</v>
      </c>
      <c r="M137" s="22" t="str">
        <f>'инд. прогресс 3 кл.'!L11</f>
        <v>D</v>
      </c>
      <c r="N137" s="452"/>
      <c r="O137" s="454"/>
      <c r="P137" s="453"/>
      <c r="Q137" s="22" t="str">
        <f>'инд. прогресс 3 кл.'!M11</f>
        <v>D</v>
      </c>
      <c r="R137" s="22" t="str">
        <f>'инд. прогресс 3 кл.'!N11</f>
        <v>D</v>
      </c>
      <c r="S137" s="22" t="str">
        <f>'инд. прогресс 3 кл.'!O11</f>
        <v>D</v>
      </c>
      <c r="T137" s="206"/>
    </row>
    <row r="138" spans="1:21" ht="13.8" thickBot="1" x14ac:dyDescent="0.3">
      <c r="A138" s="202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1" ht="12.9" customHeight="1" x14ac:dyDescent="0.25">
      <c r="A139" s="287" t="s">
        <v>42</v>
      </c>
      <c r="B139" s="288"/>
      <c r="C139" s="288"/>
      <c r="D139" s="288"/>
      <c r="E139" s="288"/>
      <c r="F139" s="289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1" ht="14.1" customHeight="1" thickBot="1" x14ac:dyDescent="0.3">
      <c r="A140" s="290"/>
      <c r="B140" s="291"/>
      <c r="C140" s="291"/>
      <c r="D140" s="291"/>
      <c r="E140" s="291"/>
      <c r="F140" s="292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1" x14ac:dyDescent="0.25">
      <c r="A141" s="32" t="s">
        <v>128</v>
      </c>
      <c r="B141" s="293">
        <f>SUM(B135:T135)</f>
        <v>0</v>
      </c>
      <c r="C141" s="294"/>
      <c r="D141" s="294"/>
      <c r="E141" s="294"/>
      <c r="F141" s="295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1" x14ac:dyDescent="0.25">
      <c r="A142" s="207" t="s">
        <v>30</v>
      </c>
      <c r="B142" s="449" t="str">
        <f>IF('инд. оценка уровня 3кл.'!Y11=1,'инд. оценка уровня 2кл.'!$B$41,'инд. оценка уровня 2кл.'!$B$40)</f>
        <v>НИЖЕ БАЗОВОГО</v>
      </c>
      <c r="C142" s="450"/>
      <c r="D142" s="450"/>
      <c r="E142" s="450"/>
      <c r="F142" s="45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1" x14ac:dyDescent="0.25">
      <c r="A143" s="208"/>
      <c r="B143" s="448"/>
      <c r="C143" s="448"/>
      <c r="D143" s="448"/>
      <c r="E143" s="448"/>
      <c r="F143" s="448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1" x14ac:dyDescent="0.25">
      <c r="A144" s="3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1" x14ac:dyDescent="0.25">
      <c r="A145" s="3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1" x14ac:dyDescent="0.25">
      <c r="A146" s="36" t="s">
        <v>50</v>
      </c>
      <c r="B146" s="36"/>
      <c r="C146" s="27"/>
      <c r="D146" s="200"/>
      <c r="E146" s="200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1" x14ac:dyDescent="0.25">
      <c r="A147" s="37" t="s">
        <v>51</v>
      </c>
      <c r="B147" s="375"/>
      <c r="C147" s="375"/>
      <c r="D147" s="201"/>
      <c r="E147" s="20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1" x14ac:dyDescent="0.25">
      <c r="A148" s="37" t="s">
        <v>52</v>
      </c>
      <c r="B148" s="376"/>
      <c r="C148" s="376"/>
      <c r="D148" s="200"/>
      <c r="E148" s="20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1" x14ac:dyDescent="0.25">
      <c r="A149" s="3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1" x14ac:dyDescent="0.25">
      <c r="A150" s="35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1" x14ac:dyDescent="0.25">
      <c r="A151" s="3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1" x14ac:dyDescent="0.25">
      <c r="A152" s="35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1" x14ac:dyDescent="0.25">
      <c r="A153" s="3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1" x14ac:dyDescent="0.25">
      <c r="A154" s="35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1" x14ac:dyDescent="0.25">
      <c r="A155" s="35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1" x14ac:dyDescent="0.25">
      <c r="A156" s="3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1" ht="18" x14ac:dyDescent="0.25">
      <c r="A157" s="377" t="s">
        <v>113</v>
      </c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</row>
    <row r="158" spans="1:21" ht="18" thickBot="1" x14ac:dyDescent="0.35">
      <c r="A158" s="378">
        <f>A161</f>
        <v>0</v>
      </c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15">
        <f>U132+1</f>
        <v>7</v>
      </c>
    </row>
    <row r="159" spans="1:21" ht="13.8" x14ac:dyDescent="0.3">
      <c r="A159" s="16"/>
      <c r="B159" s="302" t="s">
        <v>18</v>
      </c>
      <c r="C159" s="303"/>
      <c r="D159" s="447"/>
      <c r="E159" s="447"/>
      <c r="F159" s="304"/>
      <c r="G159" s="302" t="s">
        <v>19</v>
      </c>
      <c r="H159" s="303"/>
      <c r="I159" s="303"/>
      <c r="J159" s="303"/>
      <c r="K159" s="303"/>
      <c r="L159" s="303"/>
      <c r="M159" s="303"/>
      <c r="N159" s="303"/>
      <c r="O159" s="303"/>
      <c r="P159" s="303"/>
      <c r="Q159" s="302" t="s">
        <v>34</v>
      </c>
      <c r="R159" s="303"/>
      <c r="S159" s="447"/>
      <c r="T159" s="304"/>
    </row>
    <row r="160" spans="1:21" ht="141.6" thickBot="1" x14ac:dyDescent="0.3">
      <c r="A160" s="17"/>
      <c r="B160" s="18" t="s">
        <v>39</v>
      </c>
      <c r="C160" s="19" t="s">
        <v>3</v>
      </c>
      <c r="D160" s="194" t="s">
        <v>13</v>
      </c>
      <c r="E160" s="194" t="s">
        <v>93</v>
      </c>
      <c r="F160" s="20" t="s">
        <v>94</v>
      </c>
      <c r="G160" s="18" t="s">
        <v>4</v>
      </c>
      <c r="H160" s="19" t="s">
        <v>5</v>
      </c>
      <c r="I160" s="19" t="s">
        <v>36</v>
      </c>
      <c r="J160" s="19" t="s">
        <v>40</v>
      </c>
      <c r="K160" s="19" t="s">
        <v>35</v>
      </c>
      <c r="L160" s="19" t="s">
        <v>8</v>
      </c>
      <c r="M160" s="19" t="s">
        <v>17</v>
      </c>
      <c r="N160" s="19" t="s">
        <v>124</v>
      </c>
      <c r="O160" s="19" t="s">
        <v>90</v>
      </c>
      <c r="P160" s="19" t="s">
        <v>123</v>
      </c>
      <c r="Q160" s="18" t="s">
        <v>14</v>
      </c>
      <c r="R160" s="19" t="s">
        <v>15</v>
      </c>
      <c r="S160" s="194" t="s">
        <v>16</v>
      </c>
      <c r="T160" s="20" t="s">
        <v>131</v>
      </c>
    </row>
    <row r="161" spans="1:20" x14ac:dyDescent="0.25">
      <c r="A161" s="21">
        <f>'инд. оценки 2 кл.'!A12</f>
        <v>0</v>
      </c>
      <c r="B161" s="22">
        <f>'Первичные данные 3 кл.'!E12</f>
        <v>0</v>
      </c>
      <c r="C161" s="22">
        <f>'Первичные данные 3 кл.'!H12</f>
        <v>0</v>
      </c>
      <c r="D161" s="23">
        <f>'Первичные данные 3 кл.'!K12</f>
        <v>0</v>
      </c>
      <c r="E161" s="23">
        <f>'Первичные данные 3 кл.'!N12</f>
        <v>0</v>
      </c>
      <c r="F161" s="23">
        <f>'Первичные данные 3 кл.'!Q12</f>
        <v>0</v>
      </c>
      <c r="G161" s="23">
        <f>'Первичные данные 3 кл.'!U12</f>
        <v>0</v>
      </c>
      <c r="H161" s="23">
        <f>'Первичные данные 3 кл.'!Y12</f>
        <v>0</v>
      </c>
      <c r="I161" s="23">
        <f>'Первичные данные 3 кл.'!AC12</f>
        <v>0</v>
      </c>
      <c r="J161" s="23">
        <f>'Первичные данные 3 кл.'!AG12</f>
        <v>0</v>
      </c>
      <c r="K161" s="23">
        <f>'Первичные данные 3 кл.'!AK12</f>
        <v>0</v>
      </c>
      <c r="L161" s="23">
        <f>'Первичные данные 3 кл.'!AO12</f>
        <v>0</v>
      </c>
      <c r="M161" s="23">
        <f>'Первичные данные 3 кл.'!AS12</f>
        <v>0</v>
      </c>
      <c r="N161" s="23">
        <f>'Первичные данные 3 кл.'!AW12</f>
        <v>0</v>
      </c>
      <c r="O161" s="23">
        <f>'Первичные данные 3 кл.'!BA12</f>
        <v>0</v>
      </c>
      <c r="P161" s="23">
        <f>'Первичные данные 3 кл.'!BE12</f>
        <v>0</v>
      </c>
      <c r="Q161" s="23">
        <f>'Первичные данные 3 кл.'!BI12</f>
        <v>0</v>
      </c>
      <c r="R161" s="23">
        <f>'Первичные данные 3 кл.'!BM12</f>
        <v>0</v>
      </c>
      <c r="S161" s="23">
        <f>'Первичные данные 3 кл.'!BQ12</f>
        <v>0</v>
      </c>
      <c r="T161" s="23">
        <f>'Первичные данные 3 кл.'!BU12</f>
        <v>0</v>
      </c>
    </row>
    <row r="162" spans="1:20" ht="13.8" thickBot="1" x14ac:dyDescent="0.3">
      <c r="A162" s="25" t="s">
        <v>47</v>
      </c>
      <c r="B162" s="296" t="str">
        <f>IF('инд. оценка уровня 3кл.'!V12=1,'инд. оценка уровня 2кл.'!$B$41,'инд. оценка уровня 2кл.'!$B$40)</f>
        <v>НИЖЕ БАЗОВОГО</v>
      </c>
      <c r="C162" s="297"/>
      <c r="D162" s="297"/>
      <c r="E162" s="297"/>
      <c r="F162" s="298"/>
      <c r="G162" s="296" t="str">
        <f>IF('инд. оценка уровня 3кл.'!W12=1,'инд. оценка уровня 2кл.'!$B$41,'инд. оценка уровня 2кл.'!$B$40)</f>
        <v>НИЖЕ БАЗОВОГО</v>
      </c>
      <c r="H162" s="297"/>
      <c r="I162" s="297"/>
      <c r="J162" s="297"/>
      <c r="K162" s="297"/>
      <c r="L162" s="297"/>
      <c r="M162" s="297"/>
      <c r="N162" s="297"/>
      <c r="O162" s="297"/>
      <c r="P162" s="297"/>
      <c r="Q162" s="296" t="str">
        <f>IF('инд. оценка уровня 3кл.'!X12=1,'инд. оценка уровня 2кл.'!$B$41,'инд. оценка уровня 2кл.'!$B$40)</f>
        <v>НИЖЕ БАЗОВОГО</v>
      </c>
      <c r="R162" s="297"/>
      <c r="S162" s="297"/>
      <c r="T162" s="298"/>
    </row>
    <row r="163" spans="1:20" x14ac:dyDescent="0.25">
      <c r="A163" s="25" t="s">
        <v>49</v>
      </c>
      <c r="B163" s="22" t="str">
        <f>'инд. прогресс 3 кл.'!C12</f>
        <v>D</v>
      </c>
      <c r="C163" s="22" t="str">
        <f>'инд. прогресс 3 кл.'!D12</f>
        <v>D</v>
      </c>
      <c r="D163" s="22" t="str">
        <f>'инд. прогресс 3 кл.'!E12</f>
        <v>D</v>
      </c>
      <c r="E163" s="452"/>
      <c r="F163" s="453"/>
      <c r="G163" s="22" t="str">
        <f>'инд. прогресс 3 кл.'!F12</f>
        <v>D</v>
      </c>
      <c r="H163" s="22" t="str">
        <f>'инд. прогресс 3 кл.'!G12</f>
        <v>D</v>
      </c>
      <c r="I163" s="22" t="str">
        <f>'инд. прогресс 3 кл.'!H12</f>
        <v>D</v>
      </c>
      <c r="J163" s="22" t="str">
        <f>'инд. прогресс 3 кл.'!I12</f>
        <v>D</v>
      </c>
      <c r="K163" s="22" t="str">
        <f>'инд. прогресс 3 кл.'!J12</f>
        <v>D</v>
      </c>
      <c r="L163" s="22" t="str">
        <f>'инд. прогресс 3 кл.'!K12</f>
        <v>D</v>
      </c>
      <c r="M163" s="22" t="str">
        <f>'инд. прогресс 3 кл.'!L12</f>
        <v>D</v>
      </c>
      <c r="N163" s="452"/>
      <c r="O163" s="454"/>
      <c r="P163" s="453"/>
      <c r="Q163" s="22" t="str">
        <f>'инд. прогресс 3 кл.'!M12</f>
        <v>D</v>
      </c>
      <c r="R163" s="22" t="str">
        <f>'инд. прогресс 3 кл.'!N12</f>
        <v>D</v>
      </c>
      <c r="S163" s="22" t="str">
        <f>'инд. прогресс 3 кл.'!O12</f>
        <v>D</v>
      </c>
      <c r="T163" s="206"/>
    </row>
    <row r="164" spans="1:20" ht="13.8" thickBot="1" x14ac:dyDescent="0.3">
      <c r="A164" s="202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ht="12.9" customHeight="1" x14ac:dyDescent="0.25">
      <c r="A165" s="287" t="s">
        <v>42</v>
      </c>
      <c r="B165" s="288"/>
      <c r="C165" s="288"/>
      <c r="D165" s="288"/>
      <c r="E165" s="288"/>
      <c r="F165" s="289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ht="14.1" customHeight="1" thickBot="1" x14ac:dyDescent="0.3">
      <c r="A166" s="290"/>
      <c r="B166" s="291"/>
      <c r="C166" s="291"/>
      <c r="D166" s="291"/>
      <c r="E166" s="291"/>
      <c r="F166" s="292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x14ac:dyDescent="0.25">
      <c r="A167" s="32" t="s">
        <v>128</v>
      </c>
      <c r="B167" s="293">
        <f>SUM(B161:T161)</f>
        <v>0</v>
      </c>
      <c r="C167" s="294"/>
      <c r="D167" s="294"/>
      <c r="E167" s="294"/>
      <c r="F167" s="295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x14ac:dyDescent="0.25">
      <c r="A168" s="207" t="s">
        <v>30</v>
      </c>
      <c r="B168" s="449" t="str">
        <f>IF('инд. оценка уровня 3кл.'!Y12=1,'инд. оценка уровня 2кл.'!$B$41,'инд. оценка уровня 2кл.'!$B$40)</f>
        <v>НИЖЕ БАЗОВОГО</v>
      </c>
      <c r="C168" s="450"/>
      <c r="D168" s="450"/>
      <c r="E168" s="450"/>
      <c r="F168" s="45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x14ac:dyDescent="0.25">
      <c r="A169" s="208"/>
      <c r="B169" s="448"/>
      <c r="C169" s="448"/>
      <c r="D169" s="448"/>
      <c r="E169" s="448"/>
      <c r="F169" s="448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x14ac:dyDescent="0.25">
      <c r="A170" s="35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x14ac:dyDescent="0.25">
      <c r="A171" s="35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x14ac:dyDescent="0.25">
      <c r="A172" s="36" t="s">
        <v>50</v>
      </c>
      <c r="B172" s="36"/>
      <c r="C172" s="27"/>
      <c r="D172" s="200"/>
      <c r="E172" s="200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x14ac:dyDescent="0.25">
      <c r="A173" s="37" t="s">
        <v>51</v>
      </c>
      <c r="B173" s="375"/>
      <c r="C173" s="375"/>
      <c r="D173" s="201"/>
      <c r="E173" s="200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x14ac:dyDescent="0.25">
      <c r="A174" s="37" t="s">
        <v>52</v>
      </c>
      <c r="B174" s="376"/>
      <c r="C174" s="376"/>
      <c r="D174" s="200"/>
      <c r="E174" s="200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x14ac:dyDescent="0.25">
      <c r="A175" s="35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x14ac:dyDescent="0.25">
      <c r="A176" s="35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1" x14ac:dyDescent="0.25">
      <c r="A177" s="35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1" x14ac:dyDescent="0.25">
      <c r="A178" s="35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1" x14ac:dyDescent="0.25">
      <c r="A179" s="35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1" x14ac:dyDescent="0.25">
      <c r="A180" s="35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1" x14ac:dyDescent="0.25">
      <c r="A181" s="35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1" x14ac:dyDescent="0.25">
      <c r="A182" s="35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1" ht="18" x14ac:dyDescent="0.25">
      <c r="A183" s="377" t="s">
        <v>113</v>
      </c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7"/>
      <c r="P183" s="377"/>
      <c r="Q183" s="377"/>
      <c r="R183" s="377"/>
      <c r="S183" s="377"/>
      <c r="T183" s="377"/>
      <c r="U183" s="377"/>
    </row>
    <row r="184" spans="1:21" ht="18" thickBot="1" x14ac:dyDescent="0.35">
      <c r="A184" s="378">
        <f>A187</f>
        <v>0</v>
      </c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15">
        <f>U158+1</f>
        <v>8</v>
      </c>
    </row>
    <row r="185" spans="1:21" ht="13.8" x14ac:dyDescent="0.3">
      <c r="A185" s="16"/>
      <c r="B185" s="302" t="s">
        <v>18</v>
      </c>
      <c r="C185" s="303"/>
      <c r="D185" s="447"/>
      <c r="E185" s="447"/>
      <c r="F185" s="304"/>
      <c r="G185" s="302" t="s">
        <v>19</v>
      </c>
      <c r="H185" s="303"/>
      <c r="I185" s="303"/>
      <c r="J185" s="303"/>
      <c r="K185" s="303"/>
      <c r="L185" s="303"/>
      <c r="M185" s="303"/>
      <c r="N185" s="303"/>
      <c r="O185" s="303"/>
      <c r="P185" s="303"/>
      <c r="Q185" s="302" t="s">
        <v>34</v>
      </c>
      <c r="R185" s="303"/>
      <c r="S185" s="447"/>
      <c r="T185" s="304"/>
    </row>
    <row r="186" spans="1:21" ht="141.6" thickBot="1" x14ac:dyDescent="0.3">
      <c r="A186" s="17"/>
      <c r="B186" s="18" t="s">
        <v>39</v>
      </c>
      <c r="C186" s="19" t="s">
        <v>3</v>
      </c>
      <c r="D186" s="194" t="s">
        <v>13</v>
      </c>
      <c r="E186" s="194" t="s">
        <v>93</v>
      </c>
      <c r="F186" s="20" t="s">
        <v>94</v>
      </c>
      <c r="G186" s="18" t="s">
        <v>4</v>
      </c>
      <c r="H186" s="19" t="s">
        <v>5</v>
      </c>
      <c r="I186" s="19" t="s">
        <v>36</v>
      </c>
      <c r="J186" s="19" t="s">
        <v>40</v>
      </c>
      <c r="K186" s="19" t="s">
        <v>35</v>
      </c>
      <c r="L186" s="19" t="s">
        <v>8</v>
      </c>
      <c r="M186" s="19" t="s">
        <v>17</v>
      </c>
      <c r="N186" s="19" t="s">
        <v>124</v>
      </c>
      <c r="O186" s="19" t="s">
        <v>90</v>
      </c>
      <c r="P186" s="19" t="s">
        <v>123</v>
      </c>
      <c r="Q186" s="18" t="s">
        <v>14</v>
      </c>
      <c r="R186" s="19" t="s">
        <v>15</v>
      </c>
      <c r="S186" s="194" t="s">
        <v>16</v>
      </c>
      <c r="T186" s="20" t="s">
        <v>131</v>
      </c>
    </row>
    <row r="187" spans="1:21" x14ac:dyDescent="0.25">
      <c r="A187" s="21">
        <f>'инд. оценки 2 кл.'!A13</f>
        <v>0</v>
      </c>
      <c r="B187" s="22">
        <f>'Первичные данные 3 кл.'!E13</f>
        <v>0</v>
      </c>
      <c r="C187" s="22">
        <f>'Первичные данные 3 кл.'!H13</f>
        <v>0</v>
      </c>
      <c r="D187" s="23">
        <f>'Первичные данные 3 кл.'!K13</f>
        <v>0</v>
      </c>
      <c r="E187" s="23">
        <f>'Первичные данные 3 кл.'!N13</f>
        <v>0</v>
      </c>
      <c r="F187" s="23">
        <f>'Первичные данные 3 кл.'!Q13</f>
        <v>0</v>
      </c>
      <c r="G187" s="23">
        <f>'Первичные данные 3 кл.'!U13</f>
        <v>0</v>
      </c>
      <c r="H187" s="23">
        <f>'Первичные данные 3 кл.'!Y13</f>
        <v>0</v>
      </c>
      <c r="I187" s="23">
        <f>'Первичные данные 3 кл.'!AC13</f>
        <v>0</v>
      </c>
      <c r="J187" s="23">
        <f>'Первичные данные 3 кл.'!AG13</f>
        <v>0</v>
      </c>
      <c r="K187" s="23">
        <f>'Первичные данные 3 кл.'!AK13</f>
        <v>0</v>
      </c>
      <c r="L187" s="23">
        <f>'Первичные данные 3 кл.'!AO13</f>
        <v>0</v>
      </c>
      <c r="M187" s="23">
        <f>'Первичные данные 3 кл.'!AS13</f>
        <v>0</v>
      </c>
      <c r="N187" s="23">
        <f>'Первичные данные 3 кл.'!AW13</f>
        <v>0</v>
      </c>
      <c r="O187" s="23">
        <f>'Первичные данные 3 кл.'!BA13</f>
        <v>0</v>
      </c>
      <c r="P187" s="23">
        <f>'Первичные данные 3 кл.'!BE13</f>
        <v>0</v>
      </c>
      <c r="Q187" s="23">
        <f>'Первичные данные 3 кл.'!BI13</f>
        <v>0</v>
      </c>
      <c r="R187" s="23">
        <f>'Первичные данные 3 кл.'!BM13</f>
        <v>0</v>
      </c>
      <c r="S187" s="23">
        <f>'Первичные данные 3 кл.'!BQ13</f>
        <v>0</v>
      </c>
      <c r="T187" s="23">
        <f>'Первичные данные 3 кл.'!BU13</f>
        <v>0</v>
      </c>
    </row>
    <row r="188" spans="1:21" ht="13.8" thickBot="1" x14ac:dyDescent="0.3">
      <c r="A188" s="25" t="s">
        <v>47</v>
      </c>
      <c r="B188" s="296" t="str">
        <f>IF('инд. оценка уровня 3кл.'!V13=1,'инд. оценка уровня 2кл.'!$B$41,'инд. оценка уровня 2кл.'!$B$40)</f>
        <v>НИЖЕ БАЗОВОГО</v>
      </c>
      <c r="C188" s="297"/>
      <c r="D188" s="297"/>
      <c r="E188" s="297"/>
      <c r="F188" s="298"/>
      <c r="G188" s="296" t="str">
        <f>IF('инд. оценка уровня 3кл.'!W13=1,'инд. оценка уровня 2кл.'!$B$41,'инд. оценка уровня 2кл.'!$B$40)</f>
        <v>НИЖЕ БАЗОВОГО</v>
      </c>
      <c r="H188" s="297"/>
      <c r="I188" s="297"/>
      <c r="J188" s="297"/>
      <c r="K188" s="297"/>
      <c r="L188" s="297"/>
      <c r="M188" s="297"/>
      <c r="N188" s="297"/>
      <c r="O188" s="297"/>
      <c r="P188" s="297"/>
      <c r="Q188" s="296" t="str">
        <f>IF('инд. оценка уровня 3кл.'!X13=1,'инд. оценка уровня 2кл.'!$B$41,'инд. оценка уровня 2кл.'!$B$40)</f>
        <v>НИЖЕ БАЗОВОГО</v>
      </c>
      <c r="R188" s="297"/>
      <c r="S188" s="297"/>
      <c r="T188" s="298"/>
    </row>
    <row r="189" spans="1:21" x14ac:dyDescent="0.25">
      <c r="A189" s="25" t="s">
        <v>49</v>
      </c>
      <c r="B189" s="22" t="str">
        <f>'инд. прогресс 3 кл.'!C13</f>
        <v>D</v>
      </c>
      <c r="C189" s="22" t="str">
        <f>'инд. прогресс 3 кл.'!D13</f>
        <v>D</v>
      </c>
      <c r="D189" s="22" t="str">
        <f>'инд. прогресс 3 кл.'!E13</f>
        <v>D</v>
      </c>
      <c r="E189" s="452"/>
      <c r="F189" s="453"/>
      <c r="G189" s="22" t="str">
        <f>'инд. прогресс 3 кл.'!F13</f>
        <v>D</v>
      </c>
      <c r="H189" s="22" t="str">
        <f>'инд. прогресс 3 кл.'!G13</f>
        <v>D</v>
      </c>
      <c r="I189" s="22" t="str">
        <f>'инд. прогресс 3 кл.'!H13</f>
        <v>D</v>
      </c>
      <c r="J189" s="22" t="str">
        <f>'инд. прогресс 3 кл.'!I13</f>
        <v>D</v>
      </c>
      <c r="K189" s="22" t="str">
        <f>'инд. прогресс 3 кл.'!J13</f>
        <v>D</v>
      </c>
      <c r="L189" s="22" t="str">
        <f>'инд. прогресс 3 кл.'!K13</f>
        <v>D</v>
      </c>
      <c r="M189" s="22" t="str">
        <f>'инд. прогресс 3 кл.'!L13</f>
        <v>D</v>
      </c>
      <c r="N189" s="452"/>
      <c r="O189" s="454"/>
      <c r="P189" s="453"/>
      <c r="Q189" s="22" t="str">
        <f>'инд. прогресс 3 кл.'!M13</f>
        <v>D</v>
      </c>
      <c r="R189" s="22" t="str">
        <f>'инд. прогресс 3 кл.'!N13</f>
        <v>D</v>
      </c>
      <c r="S189" s="22" t="str">
        <f>'инд. прогресс 3 кл.'!O13</f>
        <v>D</v>
      </c>
      <c r="T189" s="206"/>
    </row>
    <row r="190" spans="1:21" ht="13.8" thickBot="1" x14ac:dyDescent="0.3">
      <c r="A190" s="202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1" ht="12.9" customHeight="1" x14ac:dyDescent="0.25">
      <c r="A191" s="287" t="s">
        <v>42</v>
      </c>
      <c r="B191" s="288"/>
      <c r="C191" s="288"/>
      <c r="D191" s="288"/>
      <c r="E191" s="288"/>
      <c r="F191" s="289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1" ht="14.1" customHeight="1" thickBot="1" x14ac:dyDescent="0.3">
      <c r="A192" s="290"/>
      <c r="B192" s="291"/>
      <c r="C192" s="291"/>
      <c r="D192" s="291"/>
      <c r="E192" s="291"/>
      <c r="F192" s="292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x14ac:dyDescent="0.25">
      <c r="A193" s="32" t="s">
        <v>128</v>
      </c>
      <c r="B193" s="293">
        <f>SUM(B187:T187)</f>
        <v>0</v>
      </c>
      <c r="C193" s="294"/>
      <c r="D193" s="294"/>
      <c r="E193" s="294"/>
      <c r="F193" s="295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x14ac:dyDescent="0.25">
      <c r="A194" s="207" t="s">
        <v>30</v>
      </c>
      <c r="B194" s="449" t="str">
        <f>IF('инд. оценка уровня 3кл.'!Y13=1,'инд. оценка уровня 2кл.'!$B$41,'инд. оценка уровня 2кл.'!$B$40)</f>
        <v>НИЖЕ БАЗОВОГО</v>
      </c>
      <c r="C194" s="450"/>
      <c r="D194" s="450"/>
      <c r="E194" s="450"/>
      <c r="F194" s="45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x14ac:dyDescent="0.25">
      <c r="A195" s="208"/>
      <c r="B195" s="448"/>
      <c r="C195" s="448"/>
      <c r="D195" s="448"/>
      <c r="E195" s="448"/>
      <c r="F195" s="448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x14ac:dyDescent="0.25">
      <c r="A196" s="3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x14ac:dyDescent="0.25">
      <c r="A197" s="3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x14ac:dyDescent="0.25">
      <c r="A198" s="36" t="s">
        <v>50</v>
      </c>
      <c r="B198" s="36"/>
      <c r="C198" s="27"/>
      <c r="D198" s="200"/>
      <c r="E198" s="200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x14ac:dyDescent="0.25">
      <c r="A199" s="37" t="s">
        <v>51</v>
      </c>
      <c r="B199" s="375"/>
      <c r="C199" s="375"/>
      <c r="D199" s="201"/>
      <c r="E199" s="200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x14ac:dyDescent="0.25">
      <c r="A200" s="37" t="s">
        <v>52</v>
      </c>
      <c r="B200" s="376"/>
      <c r="C200" s="376"/>
      <c r="D200" s="200"/>
      <c r="E200" s="200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x14ac:dyDescent="0.25">
      <c r="A201" s="35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x14ac:dyDescent="0.25">
      <c r="A202" s="35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x14ac:dyDescent="0.25">
      <c r="A203" s="35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x14ac:dyDescent="0.25">
      <c r="A204" s="35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x14ac:dyDescent="0.25">
      <c r="A205" s="35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x14ac:dyDescent="0.25">
      <c r="A206" s="35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x14ac:dyDescent="0.25">
      <c r="A207" s="35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x14ac:dyDescent="0.25">
      <c r="A208" s="35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1" ht="18" x14ac:dyDescent="0.25">
      <c r="A209" s="377" t="s">
        <v>113</v>
      </c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</row>
    <row r="210" spans="1:21" ht="18" thickBot="1" x14ac:dyDescent="0.35">
      <c r="A210" s="378">
        <f>A213</f>
        <v>0</v>
      </c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15">
        <f>U184+1</f>
        <v>9</v>
      </c>
    </row>
    <row r="211" spans="1:21" ht="13.8" x14ac:dyDescent="0.3">
      <c r="A211" s="16"/>
      <c r="B211" s="302" t="s">
        <v>18</v>
      </c>
      <c r="C211" s="303"/>
      <c r="D211" s="447"/>
      <c r="E211" s="447"/>
      <c r="F211" s="304"/>
      <c r="G211" s="302" t="s">
        <v>19</v>
      </c>
      <c r="H211" s="303"/>
      <c r="I211" s="303"/>
      <c r="J211" s="303"/>
      <c r="K211" s="303"/>
      <c r="L211" s="303"/>
      <c r="M211" s="303"/>
      <c r="N211" s="303"/>
      <c r="O211" s="303"/>
      <c r="P211" s="303"/>
      <c r="Q211" s="302" t="s">
        <v>34</v>
      </c>
      <c r="R211" s="303"/>
      <c r="S211" s="447"/>
      <c r="T211" s="304"/>
    </row>
    <row r="212" spans="1:21" ht="141.6" thickBot="1" x14ac:dyDescent="0.3">
      <c r="A212" s="17"/>
      <c r="B212" s="18" t="s">
        <v>39</v>
      </c>
      <c r="C212" s="19" t="s">
        <v>3</v>
      </c>
      <c r="D212" s="194" t="s">
        <v>13</v>
      </c>
      <c r="E212" s="194" t="s">
        <v>93</v>
      </c>
      <c r="F212" s="20" t="s">
        <v>94</v>
      </c>
      <c r="G212" s="18" t="s">
        <v>4</v>
      </c>
      <c r="H212" s="19" t="s">
        <v>5</v>
      </c>
      <c r="I212" s="19" t="s">
        <v>36</v>
      </c>
      <c r="J212" s="19" t="s">
        <v>40</v>
      </c>
      <c r="K212" s="19" t="s">
        <v>35</v>
      </c>
      <c r="L212" s="19" t="s">
        <v>8</v>
      </c>
      <c r="M212" s="19" t="s">
        <v>17</v>
      </c>
      <c r="N212" s="19" t="s">
        <v>124</v>
      </c>
      <c r="O212" s="19" t="s">
        <v>90</v>
      </c>
      <c r="P212" s="19" t="s">
        <v>123</v>
      </c>
      <c r="Q212" s="18" t="s">
        <v>14</v>
      </c>
      <c r="R212" s="19" t="s">
        <v>15</v>
      </c>
      <c r="S212" s="194" t="s">
        <v>16</v>
      </c>
      <c r="T212" s="20" t="s">
        <v>131</v>
      </c>
    </row>
    <row r="213" spans="1:21" x14ac:dyDescent="0.25">
      <c r="A213" s="21">
        <f>'инд. оценки 2 кл.'!A14</f>
        <v>0</v>
      </c>
      <c r="B213" s="22">
        <f>'Первичные данные 3 кл.'!E14</f>
        <v>0</v>
      </c>
      <c r="C213" s="22">
        <f>'Первичные данные 3 кл.'!H14</f>
        <v>0</v>
      </c>
      <c r="D213" s="23">
        <f>'Первичные данные 3 кл.'!K14</f>
        <v>0</v>
      </c>
      <c r="E213" s="23">
        <f>'Первичные данные 3 кл.'!N14</f>
        <v>0</v>
      </c>
      <c r="F213" s="23">
        <f>'Первичные данные 3 кл.'!Q14</f>
        <v>0</v>
      </c>
      <c r="G213" s="23">
        <f>'Первичные данные 3 кл.'!U14</f>
        <v>0</v>
      </c>
      <c r="H213" s="23">
        <f>'Первичные данные 3 кл.'!Y14</f>
        <v>0</v>
      </c>
      <c r="I213" s="23">
        <f>'Первичные данные 3 кл.'!AC14</f>
        <v>0</v>
      </c>
      <c r="J213" s="23">
        <f>'Первичные данные 3 кл.'!AG14</f>
        <v>0</v>
      </c>
      <c r="K213" s="23">
        <f>'Первичные данные 3 кл.'!AK14</f>
        <v>0</v>
      </c>
      <c r="L213" s="23">
        <f>'Первичные данные 3 кл.'!AO14</f>
        <v>0</v>
      </c>
      <c r="M213" s="23">
        <f>'Первичные данные 3 кл.'!AS14</f>
        <v>0</v>
      </c>
      <c r="N213" s="23">
        <f>'Первичные данные 3 кл.'!AW14</f>
        <v>0</v>
      </c>
      <c r="O213" s="23">
        <f>'Первичные данные 3 кл.'!BA14</f>
        <v>0</v>
      </c>
      <c r="P213" s="23">
        <f>'Первичные данные 3 кл.'!BE14</f>
        <v>0</v>
      </c>
      <c r="Q213" s="23">
        <f>'Первичные данные 3 кл.'!BI14</f>
        <v>0</v>
      </c>
      <c r="R213" s="23">
        <f>'Первичные данные 3 кл.'!BM14</f>
        <v>0</v>
      </c>
      <c r="S213" s="23">
        <f>'Первичные данные 3 кл.'!BQ14</f>
        <v>0</v>
      </c>
      <c r="T213" s="23">
        <f>'Первичные данные 3 кл.'!BU14</f>
        <v>0</v>
      </c>
    </row>
    <row r="214" spans="1:21" ht="13.8" thickBot="1" x14ac:dyDescent="0.3">
      <c r="A214" s="25" t="s">
        <v>47</v>
      </c>
      <c r="B214" s="296" t="str">
        <f>IF('инд. оценка уровня 3кл.'!V14=1,'инд. оценка уровня 2кл.'!$B$41,'инд. оценка уровня 2кл.'!$B$40)</f>
        <v>НИЖЕ БАЗОВОГО</v>
      </c>
      <c r="C214" s="297"/>
      <c r="D214" s="297"/>
      <c r="E214" s="297"/>
      <c r="F214" s="298"/>
      <c r="G214" s="296" t="str">
        <f>IF('инд. оценка уровня 3кл.'!W14=1,'инд. оценка уровня 2кл.'!$B$41,'инд. оценка уровня 2кл.'!$B$40)</f>
        <v>НИЖЕ БАЗОВОГО</v>
      </c>
      <c r="H214" s="297"/>
      <c r="I214" s="297"/>
      <c r="J214" s="297"/>
      <c r="K214" s="297"/>
      <c r="L214" s="297"/>
      <c r="M214" s="297"/>
      <c r="N214" s="297"/>
      <c r="O214" s="297"/>
      <c r="P214" s="297"/>
      <c r="Q214" s="296" t="str">
        <f>IF('инд. оценка уровня 3кл.'!X14=1,'инд. оценка уровня 2кл.'!$B$41,'инд. оценка уровня 2кл.'!$B$40)</f>
        <v>НИЖЕ БАЗОВОГО</v>
      </c>
      <c r="R214" s="297"/>
      <c r="S214" s="297"/>
      <c r="T214" s="298"/>
    </row>
    <row r="215" spans="1:21" x14ac:dyDescent="0.25">
      <c r="A215" s="25" t="s">
        <v>49</v>
      </c>
      <c r="B215" s="22" t="str">
        <f>'инд. прогресс 3 кл.'!C14</f>
        <v>D</v>
      </c>
      <c r="C215" s="22" t="str">
        <f>'инд. прогресс 3 кл.'!D14</f>
        <v>D</v>
      </c>
      <c r="D215" s="22" t="str">
        <f>'инд. прогресс 3 кл.'!E14</f>
        <v>D</v>
      </c>
      <c r="E215" s="452"/>
      <c r="F215" s="453"/>
      <c r="G215" s="22" t="str">
        <f>'инд. прогресс 3 кл.'!F14</f>
        <v>D</v>
      </c>
      <c r="H215" s="22" t="str">
        <f>'инд. прогресс 3 кл.'!G14</f>
        <v>D</v>
      </c>
      <c r="I215" s="22" t="str">
        <f>'инд. прогресс 3 кл.'!H14</f>
        <v>D</v>
      </c>
      <c r="J215" s="22" t="str">
        <f>'инд. прогресс 3 кл.'!I14</f>
        <v>D</v>
      </c>
      <c r="K215" s="22" t="str">
        <f>'инд. прогресс 3 кл.'!J14</f>
        <v>D</v>
      </c>
      <c r="L215" s="22" t="str">
        <f>'инд. прогресс 3 кл.'!K14</f>
        <v>D</v>
      </c>
      <c r="M215" s="22" t="str">
        <f>'инд. прогресс 3 кл.'!L14</f>
        <v>D</v>
      </c>
      <c r="N215" s="452"/>
      <c r="O215" s="454"/>
      <c r="P215" s="453"/>
      <c r="Q215" s="22" t="str">
        <f>'инд. прогресс 3 кл.'!M14</f>
        <v>D</v>
      </c>
      <c r="R215" s="22" t="str">
        <f>'инд. прогресс 3 кл.'!N14</f>
        <v>D</v>
      </c>
      <c r="S215" s="22" t="str">
        <f>'инд. прогресс 3 кл.'!O14</f>
        <v>D</v>
      </c>
      <c r="T215" s="206"/>
    </row>
    <row r="216" spans="1:21" ht="13.8" thickBot="1" x14ac:dyDescent="0.3">
      <c r="A216" s="202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1" ht="12.9" customHeight="1" x14ac:dyDescent="0.25">
      <c r="A217" s="287" t="s">
        <v>42</v>
      </c>
      <c r="B217" s="288"/>
      <c r="C217" s="288"/>
      <c r="D217" s="288"/>
      <c r="E217" s="288"/>
      <c r="F217" s="289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1" ht="14.1" customHeight="1" thickBot="1" x14ac:dyDescent="0.3">
      <c r="A218" s="290"/>
      <c r="B218" s="291"/>
      <c r="C218" s="291"/>
      <c r="D218" s="291"/>
      <c r="E218" s="291"/>
      <c r="F218" s="292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1" x14ac:dyDescent="0.25">
      <c r="A219" s="32" t="s">
        <v>128</v>
      </c>
      <c r="B219" s="293">
        <f>SUM(B213:T213)</f>
        <v>0</v>
      </c>
      <c r="C219" s="294"/>
      <c r="D219" s="294"/>
      <c r="E219" s="294"/>
      <c r="F219" s="295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1" x14ac:dyDescent="0.25">
      <c r="A220" s="207" t="s">
        <v>30</v>
      </c>
      <c r="B220" s="449" t="str">
        <f>IF('инд. оценка уровня 3кл.'!Y14=1,'инд. оценка уровня 2кл.'!$B$41,'инд. оценка уровня 2кл.'!$B$40)</f>
        <v>НИЖЕ БАЗОВОГО</v>
      </c>
      <c r="C220" s="450"/>
      <c r="D220" s="450"/>
      <c r="E220" s="450"/>
      <c r="F220" s="45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1" x14ac:dyDescent="0.25">
      <c r="A221" s="208"/>
      <c r="B221" s="448"/>
      <c r="C221" s="448"/>
      <c r="D221" s="448"/>
      <c r="E221" s="448"/>
      <c r="F221" s="448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1" x14ac:dyDescent="0.25">
      <c r="A222" s="3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1" x14ac:dyDescent="0.25">
      <c r="A223" s="35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1" x14ac:dyDescent="0.25">
      <c r="A224" s="36" t="s">
        <v>50</v>
      </c>
      <c r="B224" s="36"/>
      <c r="C224" s="27"/>
      <c r="D224" s="200"/>
      <c r="E224" s="200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1" x14ac:dyDescent="0.25">
      <c r="A225" s="37" t="s">
        <v>51</v>
      </c>
      <c r="B225" s="375"/>
      <c r="C225" s="375"/>
      <c r="D225" s="201"/>
      <c r="E225" s="200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1" x14ac:dyDescent="0.25">
      <c r="A226" s="37" t="s">
        <v>52</v>
      </c>
      <c r="B226" s="376"/>
      <c r="C226" s="376"/>
      <c r="D226" s="200"/>
      <c r="E226" s="200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1" x14ac:dyDescent="0.25">
      <c r="A227" s="3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1" x14ac:dyDescent="0.25">
      <c r="A228" s="3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1" x14ac:dyDescent="0.25">
      <c r="A229" s="3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1" x14ac:dyDescent="0.25">
      <c r="A230" s="3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5">
      <c r="A231" s="3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5">
      <c r="A232" s="3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1" x14ac:dyDescent="0.25">
      <c r="A233" s="3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1" x14ac:dyDescent="0.25">
      <c r="A234" s="3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1" ht="18" x14ac:dyDescent="0.25">
      <c r="A235" s="377" t="s">
        <v>113</v>
      </c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</row>
    <row r="236" spans="1:21" ht="18" thickBot="1" x14ac:dyDescent="0.35">
      <c r="A236" s="378">
        <f>A239</f>
        <v>0</v>
      </c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15">
        <f>U210+1</f>
        <v>10</v>
      </c>
    </row>
    <row r="237" spans="1:21" ht="13.8" x14ac:dyDescent="0.3">
      <c r="A237" s="16"/>
      <c r="B237" s="302" t="s">
        <v>18</v>
      </c>
      <c r="C237" s="303"/>
      <c r="D237" s="447"/>
      <c r="E237" s="447"/>
      <c r="F237" s="304"/>
      <c r="G237" s="302" t="s">
        <v>19</v>
      </c>
      <c r="H237" s="303"/>
      <c r="I237" s="303"/>
      <c r="J237" s="303"/>
      <c r="K237" s="303"/>
      <c r="L237" s="303"/>
      <c r="M237" s="303"/>
      <c r="N237" s="303"/>
      <c r="O237" s="303"/>
      <c r="P237" s="303"/>
      <c r="Q237" s="302" t="s">
        <v>34</v>
      </c>
      <c r="R237" s="303"/>
      <c r="S237" s="447"/>
      <c r="T237" s="304"/>
    </row>
    <row r="238" spans="1:21" ht="141.6" thickBot="1" x14ac:dyDescent="0.3">
      <c r="A238" s="17"/>
      <c r="B238" s="18" t="s">
        <v>39</v>
      </c>
      <c r="C238" s="19" t="s">
        <v>3</v>
      </c>
      <c r="D238" s="194" t="s">
        <v>13</v>
      </c>
      <c r="E238" s="194" t="s">
        <v>93</v>
      </c>
      <c r="F238" s="20" t="s">
        <v>94</v>
      </c>
      <c r="G238" s="18" t="s">
        <v>4</v>
      </c>
      <c r="H238" s="19" t="s">
        <v>5</v>
      </c>
      <c r="I238" s="19" t="s">
        <v>36</v>
      </c>
      <c r="J238" s="19" t="s">
        <v>40</v>
      </c>
      <c r="K238" s="19" t="s">
        <v>35</v>
      </c>
      <c r="L238" s="19" t="s">
        <v>8</v>
      </c>
      <c r="M238" s="19" t="s">
        <v>17</v>
      </c>
      <c r="N238" s="19" t="s">
        <v>124</v>
      </c>
      <c r="O238" s="19" t="s">
        <v>90</v>
      </c>
      <c r="P238" s="19" t="s">
        <v>123</v>
      </c>
      <c r="Q238" s="18" t="s">
        <v>14</v>
      </c>
      <c r="R238" s="19" t="s">
        <v>15</v>
      </c>
      <c r="S238" s="194" t="s">
        <v>16</v>
      </c>
      <c r="T238" s="20" t="s">
        <v>131</v>
      </c>
    </row>
    <row r="239" spans="1:21" x14ac:dyDescent="0.25">
      <c r="A239" s="21">
        <f>'инд. оценки 2 кл.'!A15</f>
        <v>0</v>
      </c>
      <c r="B239" s="22">
        <f>'Первичные данные 3 кл.'!E15</f>
        <v>0</v>
      </c>
      <c r="C239" s="22">
        <f>'Первичные данные 3 кл.'!H15</f>
        <v>0</v>
      </c>
      <c r="D239" s="23">
        <f>'Первичные данные 3 кл.'!K15</f>
        <v>0</v>
      </c>
      <c r="E239" s="23">
        <f>'Первичные данные 3 кл.'!N15</f>
        <v>0</v>
      </c>
      <c r="F239" s="23">
        <f>'Первичные данные 3 кл.'!Q15</f>
        <v>0</v>
      </c>
      <c r="G239" s="23">
        <f>'Первичные данные 3 кл.'!U15</f>
        <v>0</v>
      </c>
      <c r="H239" s="23">
        <f>'Первичные данные 3 кл.'!Y15</f>
        <v>0</v>
      </c>
      <c r="I239" s="23">
        <f>'Первичные данные 3 кл.'!AC15</f>
        <v>0</v>
      </c>
      <c r="J239" s="23">
        <f>'Первичные данные 3 кл.'!AG15</f>
        <v>0</v>
      </c>
      <c r="K239" s="23">
        <f>'Первичные данные 3 кл.'!AK15</f>
        <v>0</v>
      </c>
      <c r="L239" s="23">
        <f>'Первичные данные 3 кл.'!AO15</f>
        <v>0</v>
      </c>
      <c r="M239" s="23">
        <f>'Первичные данные 3 кл.'!AS15</f>
        <v>0</v>
      </c>
      <c r="N239" s="23">
        <f>'Первичные данные 3 кл.'!AW15</f>
        <v>0</v>
      </c>
      <c r="O239" s="23">
        <f>'Первичные данные 3 кл.'!BA15</f>
        <v>0</v>
      </c>
      <c r="P239" s="23">
        <f>'Первичные данные 3 кл.'!BE15</f>
        <v>0</v>
      </c>
      <c r="Q239" s="23">
        <f>'Первичные данные 3 кл.'!BI15</f>
        <v>0</v>
      </c>
      <c r="R239" s="23">
        <f>'Первичные данные 3 кл.'!BM15</f>
        <v>0</v>
      </c>
      <c r="S239" s="23">
        <f>'Первичные данные 3 кл.'!BQ15</f>
        <v>0</v>
      </c>
      <c r="T239" s="23">
        <f>'Первичные данные 3 кл.'!BU15</f>
        <v>0</v>
      </c>
    </row>
    <row r="240" spans="1:21" ht="13.8" thickBot="1" x14ac:dyDescent="0.3">
      <c r="A240" s="25" t="s">
        <v>47</v>
      </c>
      <c r="B240" s="296" t="str">
        <f>IF('инд. оценка уровня 3кл.'!V15=1,'инд. оценка уровня 2кл.'!$B$41,'инд. оценка уровня 2кл.'!$B$40)</f>
        <v>НИЖЕ БАЗОВОГО</v>
      </c>
      <c r="C240" s="297"/>
      <c r="D240" s="297"/>
      <c r="E240" s="297"/>
      <c r="F240" s="298"/>
      <c r="G240" s="296" t="str">
        <f>IF('инд. оценка уровня 3кл.'!W15=1,'инд. оценка уровня 2кл.'!$B$41,'инд. оценка уровня 2кл.'!$B$40)</f>
        <v>НИЖЕ БАЗОВОГО</v>
      </c>
      <c r="H240" s="297"/>
      <c r="I240" s="297"/>
      <c r="J240" s="297"/>
      <c r="K240" s="297"/>
      <c r="L240" s="297"/>
      <c r="M240" s="297"/>
      <c r="N240" s="297"/>
      <c r="O240" s="297"/>
      <c r="P240" s="297"/>
      <c r="Q240" s="296" t="str">
        <f>IF('инд. оценка уровня 3кл.'!X15=1,'инд. оценка уровня 2кл.'!$B$41,'инд. оценка уровня 2кл.'!$B$40)</f>
        <v>НИЖЕ БАЗОВОГО</v>
      </c>
      <c r="R240" s="297"/>
      <c r="S240" s="297"/>
      <c r="T240" s="298"/>
    </row>
    <row r="241" spans="1:20" x14ac:dyDescent="0.25">
      <c r="A241" s="25" t="s">
        <v>49</v>
      </c>
      <c r="B241" s="22" t="str">
        <f>'инд. прогресс 3 кл.'!C15</f>
        <v>D</v>
      </c>
      <c r="C241" s="22" t="str">
        <f>'инд. прогресс 3 кл.'!D15</f>
        <v>D</v>
      </c>
      <c r="D241" s="22" t="str">
        <f>'инд. прогресс 3 кл.'!E15</f>
        <v>D</v>
      </c>
      <c r="E241" s="452"/>
      <c r="F241" s="453"/>
      <c r="G241" s="22" t="str">
        <f>'инд. прогресс 3 кл.'!F15</f>
        <v>D</v>
      </c>
      <c r="H241" s="22" t="str">
        <f>'инд. прогресс 3 кл.'!G15</f>
        <v>D</v>
      </c>
      <c r="I241" s="22" t="str">
        <f>'инд. прогресс 3 кл.'!H15</f>
        <v>D</v>
      </c>
      <c r="J241" s="22" t="str">
        <f>'инд. прогресс 3 кл.'!I15</f>
        <v>D</v>
      </c>
      <c r="K241" s="22" t="str">
        <f>'инд. прогресс 3 кл.'!J15</f>
        <v>D</v>
      </c>
      <c r="L241" s="22" t="str">
        <f>'инд. прогресс 3 кл.'!K15</f>
        <v>D</v>
      </c>
      <c r="M241" s="22" t="str">
        <f>'инд. прогресс 3 кл.'!L15</f>
        <v>D</v>
      </c>
      <c r="N241" s="452"/>
      <c r="O241" s="454"/>
      <c r="P241" s="453"/>
      <c r="Q241" s="22" t="str">
        <f>'инд. прогресс 3 кл.'!M15</f>
        <v>D</v>
      </c>
      <c r="R241" s="22" t="str">
        <f>'инд. прогресс 3 кл.'!N15</f>
        <v>D</v>
      </c>
      <c r="S241" s="22" t="str">
        <f>'инд. прогресс 3 кл.'!O15</f>
        <v>D</v>
      </c>
      <c r="T241" s="206"/>
    </row>
    <row r="242" spans="1:20" ht="13.8" thickBot="1" x14ac:dyDescent="0.3">
      <c r="A242" s="202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ht="12.9" customHeight="1" x14ac:dyDescent="0.25">
      <c r="A243" s="287" t="s">
        <v>42</v>
      </c>
      <c r="B243" s="288"/>
      <c r="C243" s="288"/>
      <c r="D243" s="288"/>
      <c r="E243" s="288"/>
      <c r="F243" s="289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4.1" customHeight="1" thickBot="1" x14ac:dyDescent="0.3">
      <c r="A244" s="290"/>
      <c r="B244" s="291"/>
      <c r="C244" s="291"/>
      <c r="D244" s="291"/>
      <c r="E244" s="291"/>
      <c r="F244" s="292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x14ac:dyDescent="0.25">
      <c r="A245" s="32" t="s">
        <v>128</v>
      </c>
      <c r="B245" s="293">
        <f>SUM(B239:T239)</f>
        <v>0</v>
      </c>
      <c r="C245" s="294"/>
      <c r="D245" s="294"/>
      <c r="E245" s="294"/>
      <c r="F245" s="295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x14ac:dyDescent="0.25">
      <c r="A246" s="207" t="s">
        <v>30</v>
      </c>
      <c r="B246" s="449" t="str">
        <f>IF('инд. оценка уровня 3кл.'!Y15=1,'инд. оценка уровня 2кл.'!$B$41,'инд. оценка уровня 2кл.'!$B$40)</f>
        <v>НИЖЕ БАЗОВОГО</v>
      </c>
      <c r="C246" s="450"/>
      <c r="D246" s="450"/>
      <c r="E246" s="450"/>
      <c r="F246" s="45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x14ac:dyDescent="0.25">
      <c r="A247" s="208"/>
      <c r="B247" s="448"/>
      <c r="C247" s="448"/>
      <c r="D247" s="448"/>
      <c r="E247" s="448"/>
      <c r="F247" s="448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x14ac:dyDescent="0.25">
      <c r="A248" s="35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x14ac:dyDescent="0.25">
      <c r="A249" s="3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x14ac:dyDescent="0.25">
      <c r="A250" s="36" t="s">
        <v>50</v>
      </c>
      <c r="B250" s="36"/>
      <c r="C250" s="27"/>
      <c r="D250" s="200"/>
      <c r="E250" s="200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x14ac:dyDescent="0.25">
      <c r="A251" s="37" t="s">
        <v>51</v>
      </c>
      <c r="B251" s="375"/>
      <c r="C251" s="375"/>
      <c r="D251" s="201"/>
      <c r="E251" s="200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x14ac:dyDescent="0.25">
      <c r="A252" s="37" t="s">
        <v>52</v>
      </c>
      <c r="B252" s="376"/>
      <c r="C252" s="376"/>
      <c r="D252" s="200"/>
      <c r="E252" s="200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x14ac:dyDescent="0.25">
      <c r="A253" s="3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x14ac:dyDescent="0.25">
      <c r="A254" s="3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x14ac:dyDescent="0.25">
      <c r="A255" s="3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x14ac:dyDescent="0.25">
      <c r="A256" s="35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1:21" x14ac:dyDescent="0.25">
      <c r="A257" s="3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</row>
    <row r="258" spans="1:21" x14ac:dyDescent="0.25">
      <c r="A258" s="35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</row>
    <row r="259" spans="1:21" x14ac:dyDescent="0.25">
      <c r="A259" s="3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</row>
    <row r="260" spans="1:21" x14ac:dyDescent="0.25">
      <c r="A260" s="35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</row>
    <row r="261" spans="1:21" ht="18" x14ac:dyDescent="0.25">
      <c r="A261" s="377" t="s">
        <v>113</v>
      </c>
      <c r="B261" s="377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  <c r="P261" s="377"/>
      <c r="Q261" s="377"/>
      <c r="R261" s="377"/>
      <c r="S261" s="377"/>
      <c r="T261" s="377"/>
      <c r="U261" s="377"/>
    </row>
    <row r="262" spans="1:21" ht="18" thickBot="1" x14ac:dyDescent="0.35">
      <c r="A262" s="378">
        <f>A265</f>
        <v>0</v>
      </c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15">
        <f>U236+1</f>
        <v>11</v>
      </c>
    </row>
    <row r="263" spans="1:21" ht="13.8" x14ac:dyDescent="0.3">
      <c r="A263" s="16"/>
      <c r="B263" s="302" t="s">
        <v>18</v>
      </c>
      <c r="C263" s="303"/>
      <c r="D263" s="447"/>
      <c r="E263" s="447"/>
      <c r="F263" s="304"/>
      <c r="G263" s="302" t="s">
        <v>19</v>
      </c>
      <c r="H263" s="303"/>
      <c r="I263" s="303"/>
      <c r="J263" s="303"/>
      <c r="K263" s="303"/>
      <c r="L263" s="303"/>
      <c r="M263" s="303"/>
      <c r="N263" s="303"/>
      <c r="O263" s="303"/>
      <c r="P263" s="303"/>
      <c r="Q263" s="302" t="s">
        <v>34</v>
      </c>
      <c r="R263" s="303"/>
      <c r="S263" s="447"/>
      <c r="T263" s="304"/>
    </row>
    <row r="264" spans="1:21" ht="141.6" thickBot="1" x14ac:dyDescent="0.3">
      <c r="A264" s="17"/>
      <c r="B264" s="18" t="s">
        <v>39</v>
      </c>
      <c r="C264" s="19" t="s">
        <v>3</v>
      </c>
      <c r="D264" s="194" t="s">
        <v>13</v>
      </c>
      <c r="E264" s="194" t="s">
        <v>93</v>
      </c>
      <c r="F264" s="20" t="s">
        <v>94</v>
      </c>
      <c r="G264" s="18" t="s">
        <v>4</v>
      </c>
      <c r="H264" s="19" t="s">
        <v>5</v>
      </c>
      <c r="I264" s="19" t="s">
        <v>36</v>
      </c>
      <c r="J264" s="19" t="s">
        <v>40</v>
      </c>
      <c r="K264" s="19" t="s">
        <v>35</v>
      </c>
      <c r="L264" s="19" t="s">
        <v>8</v>
      </c>
      <c r="M264" s="19" t="s">
        <v>17</v>
      </c>
      <c r="N264" s="19" t="s">
        <v>124</v>
      </c>
      <c r="O264" s="19" t="s">
        <v>90</v>
      </c>
      <c r="P264" s="19" t="s">
        <v>123</v>
      </c>
      <c r="Q264" s="18" t="s">
        <v>14</v>
      </c>
      <c r="R264" s="19" t="s">
        <v>15</v>
      </c>
      <c r="S264" s="194" t="s">
        <v>16</v>
      </c>
      <c r="T264" s="20" t="s">
        <v>131</v>
      </c>
    </row>
    <row r="265" spans="1:21" x14ac:dyDescent="0.25">
      <c r="A265" s="21">
        <f>'инд. оценки 2 кл.'!A16</f>
        <v>0</v>
      </c>
      <c r="B265" s="22">
        <f>'Первичные данные 3 кл.'!E16</f>
        <v>0</v>
      </c>
      <c r="C265" s="22">
        <f>'Первичные данные 3 кл.'!H16</f>
        <v>0</v>
      </c>
      <c r="D265" s="23">
        <f>'Первичные данные 3 кл.'!K16</f>
        <v>0</v>
      </c>
      <c r="E265" s="23">
        <f>'Первичные данные 3 кл.'!N16</f>
        <v>0</v>
      </c>
      <c r="F265" s="23">
        <f>'Первичные данные 3 кл.'!Q16</f>
        <v>0</v>
      </c>
      <c r="G265" s="23">
        <f>'Первичные данные 3 кл.'!U16</f>
        <v>0</v>
      </c>
      <c r="H265" s="23">
        <f>'Первичные данные 3 кл.'!Y16</f>
        <v>0</v>
      </c>
      <c r="I265" s="23">
        <f>'Первичные данные 3 кл.'!AC16</f>
        <v>0</v>
      </c>
      <c r="J265" s="23">
        <f>'Первичные данные 3 кл.'!AG16</f>
        <v>0</v>
      </c>
      <c r="K265" s="23">
        <f>'Первичные данные 3 кл.'!AK16</f>
        <v>0</v>
      </c>
      <c r="L265" s="23">
        <f>'Первичные данные 3 кл.'!AO16</f>
        <v>0</v>
      </c>
      <c r="M265" s="23">
        <f>'Первичные данные 3 кл.'!AS16</f>
        <v>0</v>
      </c>
      <c r="N265" s="23">
        <f>'Первичные данные 3 кл.'!AW16</f>
        <v>0</v>
      </c>
      <c r="O265" s="23">
        <f>'Первичные данные 3 кл.'!BA16</f>
        <v>0</v>
      </c>
      <c r="P265" s="23">
        <f>'Первичные данные 3 кл.'!BE16</f>
        <v>0</v>
      </c>
      <c r="Q265" s="23">
        <f>'Первичные данные 3 кл.'!BI16</f>
        <v>0</v>
      </c>
      <c r="R265" s="23">
        <f>'Первичные данные 3 кл.'!BM16</f>
        <v>0</v>
      </c>
      <c r="S265" s="23">
        <f>'Первичные данные 3 кл.'!BQ16</f>
        <v>0</v>
      </c>
      <c r="T265" s="23">
        <f>'Первичные данные 3 кл.'!BU16</f>
        <v>0</v>
      </c>
    </row>
    <row r="266" spans="1:21" ht="13.8" thickBot="1" x14ac:dyDescent="0.3">
      <c r="A266" s="25" t="s">
        <v>47</v>
      </c>
      <c r="B266" s="296" t="str">
        <f>IF('инд. оценка уровня 3кл.'!V16=1,'инд. оценка уровня 2кл.'!$B$41,'инд. оценка уровня 2кл.'!$B$40)</f>
        <v>НИЖЕ БАЗОВОГО</v>
      </c>
      <c r="C266" s="297"/>
      <c r="D266" s="297"/>
      <c r="E266" s="297"/>
      <c r="F266" s="298"/>
      <c r="G266" s="296" t="str">
        <f>IF('инд. оценка уровня 3кл.'!W16=1,'инд. оценка уровня 2кл.'!$B$41,'инд. оценка уровня 2кл.'!$B$40)</f>
        <v>НИЖЕ БАЗОВОГО</v>
      </c>
      <c r="H266" s="297"/>
      <c r="I266" s="297"/>
      <c r="J266" s="297"/>
      <c r="K266" s="297"/>
      <c r="L266" s="297"/>
      <c r="M266" s="297"/>
      <c r="N266" s="297"/>
      <c r="O266" s="297"/>
      <c r="P266" s="297"/>
      <c r="Q266" s="296" t="str">
        <f>IF('инд. оценка уровня 3кл.'!X16=1,'инд. оценка уровня 2кл.'!$B$41,'инд. оценка уровня 2кл.'!$B$40)</f>
        <v>НИЖЕ БАЗОВОГО</v>
      </c>
      <c r="R266" s="297"/>
      <c r="S266" s="297"/>
      <c r="T266" s="298"/>
    </row>
    <row r="267" spans="1:21" x14ac:dyDescent="0.25">
      <c r="A267" s="25" t="s">
        <v>49</v>
      </c>
      <c r="B267" s="22" t="str">
        <f>'инд. прогресс 3 кл.'!C16</f>
        <v>D</v>
      </c>
      <c r="C267" s="22" t="str">
        <f>'инд. прогресс 3 кл.'!D16</f>
        <v>D</v>
      </c>
      <c r="D267" s="22" t="str">
        <f>'инд. прогресс 3 кл.'!E16</f>
        <v>D</v>
      </c>
      <c r="E267" s="452"/>
      <c r="F267" s="453"/>
      <c r="G267" s="22" t="str">
        <f>'инд. прогресс 3 кл.'!F16</f>
        <v>D</v>
      </c>
      <c r="H267" s="22" t="str">
        <f>'инд. прогресс 3 кл.'!G16</f>
        <v>D</v>
      </c>
      <c r="I267" s="22" t="str">
        <f>'инд. прогресс 3 кл.'!H16</f>
        <v>D</v>
      </c>
      <c r="J267" s="22" t="str">
        <f>'инд. прогресс 3 кл.'!I16</f>
        <v>D</v>
      </c>
      <c r="K267" s="22" t="str">
        <f>'инд. прогресс 3 кл.'!J16</f>
        <v>D</v>
      </c>
      <c r="L267" s="22" t="str">
        <f>'инд. прогресс 3 кл.'!K16</f>
        <v>D</v>
      </c>
      <c r="M267" s="22" t="str">
        <f>'инд. прогресс 3 кл.'!L16</f>
        <v>D</v>
      </c>
      <c r="N267" s="452"/>
      <c r="O267" s="454"/>
      <c r="P267" s="453"/>
      <c r="Q267" s="22" t="str">
        <f>'инд. прогресс 3 кл.'!M16</f>
        <v>D</v>
      </c>
      <c r="R267" s="22" t="str">
        <f>'инд. прогресс 3 кл.'!N16</f>
        <v>D</v>
      </c>
      <c r="S267" s="22" t="str">
        <f>'инд. прогресс 3 кл.'!O16</f>
        <v>D</v>
      </c>
      <c r="T267" s="206"/>
    </row>
    <row r="268" spans="1:21" ht="13.8" thickBot="1" x14ac:dyDescent="0.3">
      <c r="A268" s="202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1" ht="12.9" customHeight="1" x14ac:dyDescent="0.25">
      <c r="A269" s="287" t="s">
        <v>42</v>
      </c>
      <c r="B269" s="288"/>
      <c r="C269" s="288"/>
      <c r="D269" s="288"/>
      <c r="E269" s="288"/>
      <c r="F269" s="289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1" ht="14.1" customHeight="1" thickBot="1" x14ac:dyDescent="0.3">
      <c r="A270" s="290"/>
      <c r="B270" s="291"/>
      <c r="C270" s="291"/>
      <c r="D270" s="291"/>
      <c r="E270" s="291"/>
      <c r="F270" s="292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1" x14ac:dyDescent="0.25">
      <c r="A271" s="32" t="s">
        <v>128</v>
      </c>
      <c r="B271" s="293">
        <f>SUM(B265:T265)</f>
        <v>0</v>
      </c>
      <c r="C271" s="294"/>
      <c r="D271" s="294"/>
      <c r="E271" s="294"/>
      <c r="F271" s="295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1" x14ac:dyDescent="0.25">
      <c r="A272" s="207" t="s">
        <v>30</v>
      </c>
      <c r="B272" s="449" t="str">
        <f>IF('инд. оценка уровня 3кл.'!Y16=1,'инд. оценка уровня 2кл.'!$B$41,'инд. оценка уровня 2кл.'!$B$40)</f>
        <v>НИЖЕ БАЗОВОГО</v>
      </c>
      <c r="C272" s="450"/>
      <c r="D272" s="450"/>
      <c r="E272" s="450"/>
      <c r="F272" s="45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</row>
    <row r="273" spans="1:21" x14ac:dyDescent="0.25">
      <c r="A273" s="208"/>
      <c r="B273" s="448"/>
      <c r="C273" s="448"/>
      <c r="D273" s="448"/>
      <c r="E273" s="448"/>
      <c r="F273" s="448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</row>
    <row r="274" spans="1:21" x14ac:dyDescent="0.25">
      <c r="A274" s="3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</row>
    <row r="275" spans="1:21" x14ac:dyDescent="0.25">
      <c r="A275" s="3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</row>
    <row r="276" spans="1:21" x14ac:dyDescent="0.25">
      <c r="A276" s="36" t="s">
        <v>50</v>
      </c>
      <c r="B276" s="36"/>
      <c r="C276" s="27"/>
      <c r="D276" s="200"/>
      <c r="E276" s="200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</row>
    <row r="277" spans="1:21" x14ac:dyDescent="0.25">
      <c r="A277" s="37" t="s">
        <v>51</v>
      </c>
      <c r="B277" s="375"/>
      <c r="C277" s="375"/>
      <c r="D277" s="201"/>
      <c r="E277" s="200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</row>
    <row r="278" spans="1:21" x14ac:dyDescent="0.25">
      <c r="A278" s="37" t="s">
        <v>52</v>
      </c>
      <c r="B278" s="376"/>
      <c r="C278" s="376"/>
      <c r="D278" s="200"/>
      <c r="E278" s="200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</row>
    <row r="279" spans="1:21" x14ac:dyDescent="0.25">
      <c r="A279" s="3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</row>
    <row r="280" spans="1:21" x14ac:dyDescent="0.25">
      <c r="A280" s="3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</row>
    <row r="281" spans="1:21" x14ac:dyDescent="0.25">
      <c r="A281" s="3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</row>
    <row r="282" spans="1:21" x14ac:dyDescent="0.25">
      <c r="A282" s="35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</row>
    <row r="283" spans="1:21" x14ac:dyDescent="0.25">
      <c r="A283" s="3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</row>
    <row r="284" spans="1:21" x14ac:dyDescent="0.25">
      <c r="A284" s="35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</row>
    <row r="285" spans="1:21" x14ac:dyDescent="0.25">
      <c r="A285" s="3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</row>
    <row r="286" spans="1:21" x14ac:dyDescent="0.25">
      <c r="A286" s="35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1" ht="18" x14ac:dyDescent="0.25">
      <c r="A287" s="377" t="s">
        <v>113</v>
      </c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  <c r="P287" s="377"/>
      <c r="Q287" s="377"/>
      <c r="R287" s="377"/>
      <c r="S287" s="377"/>
      <c r="T287" s="377"/>
      <c r="U287" s="377"/>
    </row>
    <row r="288" spans="1:21" ht="18" thickBot="1" x14ac:dyDescent="0.35">
      <c r="A288" s="378">
        <f>A291</f>
        <v>0</v>
      </c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15">
        <f>U262+1</f>
        <v>12</v>
      </c>
    </row>
    <row r="289" spans="1:20" ht="13.8" x14ac:dyDescent="0.3">
      <c r="A289" s="16"/>
      <c r="B289" s="302" t="s">
        <v>18</v>
      </c>
      <c r="C289" s="303"/>
      <c r="D289" s="447"/>
      <c r="E289" s="447"/>
      <c r="F289" s="304"/>
      <c r="G289" s="302" t="s">
        <v>19</v>
      </c>
      <c r="H289" s="303"/>
      <c r="I289" s="303"/>
      <c r="J289" s="303"/>
      <c r="K289" s="303"/>
      <c r="L289" s="303"/>
      <c r="M289" s="303"/>
      <c r="N289" s="303"/>
      <c r="O289" s="303"/>
      <c r="P289" s="303"/>
      <c r="Q289" s="302" t="s">
        <v>34</v>
      </c>
      <c r="R289" s="303"/>
      <c r="S289" s="447"/>
      <c r="T289" s="304"/>
    </row>
    <row r="290" spans="1:20" ht="141.6" thickBot="1" x14ac:dyDescent="0.3">
      <c r="A290" s="17"/>
      <c r="B290" s="18" t="s">
        <v>39</v>
      </c>
      <c r="C290" s="19" t="s">
        <v>3</v>
      </c>
      <c r="D290" s="194" t="s">
        <v>13</v>
      </c>
      <c r="E290" s="194" t="s">
        <v>93</v>
      </c>
      <c r="F290" s="20" t="s">
        <v>94</v>
      </c>
      <c r="G290" s="18" t="s">
        <v>4</v>
      </c>
      <c r="H290" s="19" t="s">
        <v>5</v>
      </c>
      <c r="I290" s="19" t="s">
        <v>36</v>
      </c>
      <c r="J290" s="19" t="s">
        <v>40</v>
      </c>
      <c r="K290" s="19" t="s">
        <v>35</v>
      </c>
      <c r="L290" s="19" t="s">
        <v>8</v>
      </c>
      <c r="M290" s="19" t="s">
        <v>17</v>
      </c>
      <c r="N290" s="19" t="s">
        <v>124</v>
      </c>
      <c r="O290" s="19" t="s">
        <v>90</v>
      </c>
      <c r="P290" s="19" t="s">
        <v>123</v>
      </c>
      <c r="Q290" s="18" t="s">
        <v>14</v>
      </c>
      <c r="R290" s="19" t="s">
        <v>15</v>
      </c>
      <c r="S290" s="194" t="s">
        <v>16</v>
      </c>
      <c r="T290" s="20" t="s">
        <v>131</v>
      </c>
    </row>
    <row r="291" spans="1:20" x14ac:dyDescent="0.25">
      <c r="A291" s="21">
        <f>'инд. оценки 2 кл.'!A17</f>
        <v>0</v>
      </c>
      <c r="B291" s="22">
        <f>'Первичные данные 3 кл.'!E17</f>
        <v>0</v>
      </c>
      <c r="C291" s="22">
        <f>'Первичные данные 3 кл.'!H17</f>
        <v>0</v>
      </c>
      <c r="D291" s="23">
        <f>'Первичные данные 3 кл.'!K17</f>
        <v>0</v>
      </c>
      <c r="E291" s="23">
        <f>'Первичные данные 3 кл.'!N17</f>
        <v>0</v>
      </c>
      <c r="F291" s="23">
        <f>'Первичные данные 3 кл.'!Q17</f>
        <v>0</v>
      </c>
      <c r="G291" s="23">
        <f>'Первичные данные 3 кл.'!U17</f>
        <v>0</v>
      </c>
      <c r="H291" s="23">
        <f>'Первичные данные 3 кл.'!Y17</f>
        <v>0</v>
      </c>
      <c r="I291" s="23">
        <f>'Первичные данные 3 кл.'!AC17</f>
        <v>0</v>
      </c>
      <c r="J291" s="23">
        <f>'Первичные данные 3 кл.'!AG17</f>
        <v>0</v>
      </c>
      <c r="K291" s="23">
        <f>'Первичные данные 3 кл.'!AK17</f>
        <v>0</v>
      </c>
      <c r="L291" s="23">
        <f>'Первичные данные 3 кл.'!AO17</f>
        <v>0</v>
      </c>
      <c r="M291" s="23">
        <f>'Первичные данные 3 кл.'!AS17</f>
        <v>0</v>
      </c>
      <c r="N291" s="23">
        <f>'Первичные данные 3 кл.'!AW17</f>
        <v>0</v>
      </c>
      <c r="O291" s="23">
        <f>'Первичные данные 3 кл.'!BA17</f>
        <v>0</v>
      </c>
      <c r="P291" s="23">
        <f>'Первичные данные 3 кл.'!BE17</f>
        <v>0</v>
      </c>
      <c r="Q291" s="23">
        <f>'Первичные данные 3 кл.'!BI17</f>
        <v>0</v>
      </c>
      <c r="R291" s="23">
        <f>'Первичные данные 3 кл.'!BM17</f>
        <v>0</v>
      </c>
      <c r="S291" s="23">
        <f>'Первичные данные 3 кл.'!BQ17</f>
        <v>0</v>
      </c>
      <c r="T291" s="23">
        <f>'Первичные данные 3 кл.'!BU17</f>
        <v>0</v>
      </c>
    </row>
    <row r="292" spans="1:20" ht="13.8" thickBot="1" x14ac:dyDescent="0.3">
      <c r="A292" s="25" t="s">
        <v>47</v>
      </c>
      <c r="B292" s="296" t="str">
        <f>IF('инд. оценка уровня 3кл.'!V17=1,'инд. оценка уровня 2кл.'!$B$41,'инд. оценка уровня 2кл.'!$B$40)</f>
        <v>НИЖЕ БАЗОВОГО</v>
      </c>
      <c r="C292" s="297"/>
      <c r="D292" s="297"/>
      <c r="E292" s="297"/>
      <c r="F292" s="298"/>
      <c r="G292" s="296" t="str">
        <f>IF('инд. оценка уровня 3кл.'!W17=1,'инд. оценка уровня 2кл.'!$B$41,'инд. оценка уровня 2кл.'!$B$40)</f>
        <v>НИЖЕ БАЗОВОГО</v>
      </c>
      <c r="H292" s="297"/>
      <c r="I292" s="297"/>
      <c r="J292" s="297"/>
      <c r="K292" s="297"/>
      <c r="L292" s="297"/>
      <c r="M292" s="297"/>
      <c r="N292" s="297"/>
      <c r="O292" s="297"/>
      <c r="P292" s="297"/>
      <c r="Q292" s="296" t="str">
        <f>IF('инд. оценка уровня 3кл.'!X17=1,'инд. оценка уровня 2кл.'!$B$41,'инд. оценка уровня 2кл.'!$B$40)</f>
        <v>НИЖЕ БАЗОВОГО</v>
      </c>
      <c r="R292" s="297"/>
      <c r="S292" s="297"/>
      <c r="T292" s="298"/>
    </row>
    <row r="293" spans="1:20" x14ac:dyDescent="0.25">
      <c r="A293" s="25" t="s">
        <v>49</v>
      </c>
      <c r="B293" s="22" t="str">
        <f>'инд. прогресс 3 кл.'!C17</f>
        <v>D</v>
      </c>
      <c r="C293" s="22" t="str">
        <f>'инд. прогресс 3 кл.'!D17</f>
        <v>D</v>
      </c>
      <c r="D293" s="22" t="str">
        <f>'инд. прогресс 3 кл.'!E17</f>
        <v>D</v>
      </c>
      <c r="E293" s="452"/>
      <c r="F293" s="453"/>
      <c r="G293" s="22" t="str">
        <f>'инд. прогресс 3 кл.'!F17</f>
        <v>D</v>
      </c>
      <c r="H293" s="22" t="str">
        <f>'инд. прогресс 3 кл.'!G17</f>
        <v>D</v>
      </c>
      <c r="I293" s="22" t="str">
        <f>'инд. прогресс 3 кл.'!H17</f>
        <v>D</v>
      </c>
      <c r="J293" s="22" t="str">
        <f>'инд. прогресс 3 кл.'!I17</f>
        <v>D</v>
      </c>
      <c r="K293" s="22" t="str">
        <f>'инд. прогресс 3 кл.'!J17</f>
        <v>D</v>
      </c>
      <c r="L293" s="22" t="str">
        <f>'инд. прогресс 3 кл.'!K17</f>
        <v>D</v>
      </c>
      <c r="M293" s="22" t="str">
        <f>'инд. прогресс 3 кл.'!L17</f>
        <v>D</v>
      </c>
      <c r="N293" s="452"/>
      <c r="O293" s="454"/>
      <c r="P293" s="453"/>
      <c r="Q293" s="22" t="str">
        <f>'инд. прогресс 3 кл.'!M17</f>
        <v>D</v>
      </c>
      <c r="R293" s="22" t="str">
        <f>'инд. прогресс 3 кл.'!N17</f>
        <v>D</v>
      </c>
      <c r="S293" s="22" t="str">
        <f>'инд. прогресс 3 кл.'!O17</f>
        <v>D</v>
      </c>
      <c r="T293" s="206"/>
    </row>
    <row r="294" spans="1:20" ht="13.8" thickBot="1" x14ac:dyDescent="0.3">
      <c r="A294" s="202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ht="12.9" customHeight="1" x14ac:dyDescent="0.25">
      <c r="A295" s="287" t="s">
        <v>42</v>
      </c>
      <c r="B295" s="288"/>
      <c r="C295" s="288"/>
      <c r="D295" s="288"/>
      <c r="E295" s="288"/>
      <c r="F295" s="289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ht="14.1" customHeight="1" thickBot="1" x14ac:dyDescent="0.3">
      <c r="A296" s="290"/>
      <c r="B296" s="291"/>
      <c r="C296" s="291"/>
      <c r="D296" s="291"/>
      <c r="E296" s="291"/>
      <c r="F296" s="292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x14ac:dyDescent="0.25">
      <c r="A297" s="32" t="s">
        <v>128</v>
      </c>
      <c r="B297" s="293">
        <f>SUM(B291:T291)</f>
        <v>0</v>
      </c>
      <c r="C297" s="294"/>
      <c r="D297" s="294"/>
      <c r="E297" s="294"/>
      <c r="F297" s="295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x14ac:dyDescent="0.25">
      <c r="A298" s="207" t="s">
        <v>30</v>
      </c>
      <c r="B298" s="449" t="str">
        <f>IF('инд. оценка уровня 3кл.'!Y17=1,'инд. оценка уровня 2кл.'!$B$41,'инд. оценка уровня 2кл.'!$B$40)</f>
        <v>НИЖЕ БАЗОВОГО</v>
      </c>
      <c r="C298" s="450"/>
      <c r="D298" s="450"/>
      <c r="E298" s="450"/>
      <c r="F298" s="45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x14ac:dyDescent="0.25">
      <c r="A299" s="208"/>
      <c r="B299" s="448"/>
      <c r="C299" s="448"/>
      <c r="D299" s="448"/>
      <c r="E299" s="448"/>
      <c r="F299" s="448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x14ac:dyDescent="0.25">
      <c r="A300" s="35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x14ac:dyDescent="0.25">
      <c r="A301" s="3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x14ac:dyDescent="0.25">
      <c r="A302" s="36" t="s">
        <v>50</v>
      </c>
      <c r="B302" s="36"/>
      <c r="C302" s="27"/>
      <c r="D302" s="200"/>
      <c r="E302" s="200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x14ac:dyDescent="0.25">
      <c r="A303" s="37" t="s">
        <v>51</v>
      </c>
      <c r="B303" s="375"/>
      <c r="C303" s="375"/>
      <c r="D303" s="201"/>
      <c r="E303" s="200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x14ac:dyDescent="0.25">
      <c r="A304" s="37" t="s">
        <v>52</v>
      </c>
      <c r="B304" s="376"/>
      <c r="C304" s="376"/>
      <c r="D304" s="200"/>
      <c r="E304" s="200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1" x14ac:dyDescent="0.25">
      <c r="A305" s="3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</row>
    <row r="306" spans="1:21" x14ac:dyDescent="0.25">
      <c r="A306" s="35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</row>
    <row r="307" spans="1:21" x14ac:dyDescent="0.25">
      <c r="A307" s="3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</row>
    <row r="308" spans="1:21" x14ac:dyDescent="0.25">
      <c r="A308" s="35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</row>
    <row r="309" spans="1:21" x14ac:dyDescent="0.25">
      <c r="A309" s="3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</row>
    <row r="310" spans="1:21" x14ac:dyDescent="0.25">
      <c r="A310" s="35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</row>
    <row r="311" spans="1:21" x14ac:dyDescent="0.25">
      <c r="A311" s="3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</row>
    <row r="312" spans="1:21" x14ac:dyDescent="0.25">
      <c r="A312" s="35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</row>
    <row r="313" spans="1:21" ht="18" x14ac:dyDescent="0.25">
      <c r="A313" s="377" t="s">
        <v>113</v>
      </c>
      <c r="B313" s="377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377"/>
      <c r="R313" s="377"/>
      <c r="S313" s="377"/>
      <c r="T313" s="377"/>
      <c r="U313" s="377"/>
    </row>
    <row r="314" spans="1:21" ht="18" thickBot="1" x14ac:dyDescent="0.35">
      <c r="A314" s="378">
        <f>A317</f>
        <v>0</v>
      </c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15">
        <f>U288+1</f>
        <v>13</v>
      </c>
    </row>
    <row r="315" spans="1:21" ht="13.8" x14ac:dyDescent="0.3">
      <c r="A315" s="16"/>
      <c r="B315" s="302" t="s">
        <v>18</v>
      </c>
      <c r="C315" s="303"/>
      <c r="D315" s="447"/>
      <c r="E315" s="447"/>
      <c r="F315" s="304"/>
      <c r="G315" s="302" t="s">
        <v>19</v>
      </c>
      <c r="H315" s="303"/>
      <c r="I315" s="303"/>
      <c r="J315" s="303"/>
      <c r="K315" s="303"/>
      <c r="L315" s="303"/>
      <c r="M315" s="303"/>
      <c r="N315" s="303"/>
      <c r="O315" s="303"/>
      <c r="P315" s="303"/>
      <c r="Q315" s="302" t="s">
        <v>34</v>
      </c>
      <c r="R315" s="303"/>
      <c r="S315" s="447"/>
      <c r="T315" s="304"/>
    </row>
    <row r="316" spans="1:21" ht="141.6" thickBot="1" x14ac:dyDescent="0.3">
      <c r="A316" s="17"/>
      <c r="B316" s="18" t="s">
        <v>39</v>
      </c>
      <c r="C316" s="19" t="s">
        <v>3</v>
      </c>
      <c r="D316" s="194" t="s">
        <v>13</v>
      </c>
      <c r="E316" s="194" t="s">
        <v>93</v>
      </c>
      <c r="F316" s="20" t="s">
        <v>94</v>
      </c>
      <c r="G316" s="18" t="s">
        <v>4</v>
      </c>
      <c r="H316" s="19" t="s">
        <v>5</v>
      </c>
      <c r="I316" s="19" t="s">
        <v>36</v>
      </c>
      <c r="J316" s="19" t="s">
        <v>40</v>
      </c>
      <c r="K316" s="19" t="s">
        <v>35</v>
      </c>
      <c r="L316" s="19" t="s">
        <v>8</v>
      </c>
      <c r="M316" s="19" t="s">
        <v>17</v>
      </c>
      <c r="N316" s="19" t="s">
        <v>124</v>
      </c>
      <c r="O316" s="19" t="s">
        <v>90</v>
      </c>
      <c r="P316" s="19" t="s">
        <v>123</v>
      </c>
      <c r="Q316" s="18" t="s">
        <v>14</v>
      </c>
      <c r="R316" s="19" t="s">
        <v>15</v>
      </c>
      <c r="S316" s="194" t="s">
        <v>16</v>
      </c>
      <c r="T316" s="20" t="s">
        <v>131</v>
      </c>
    </row>
    <row r="317" spans="1:21" x14ac:dyDescent="0.25">
      <c r="A317" s="21">
        <f>'инд. оценки 2 кл.'!A18</f>
        <v>0</v>
      </c>
      <c r="B317" s="22">
        <f>'Первичные данные 3 кл.'!E18</f>
        <v>0</v>
      </c>
      <c r="C317" s="22">
        <f>'Первичные данные 3 кл.'!H18</f>
        <v>0</v>
      </c>
      <c r="D317" s="23">
        <f>'Первичные данные 3 кл.'!K18</f>
        <v>0</v>
      </c>
      <c r="E317" s="23">
        <f>'Первичные данные 3 кл.'!N18</f>
        <v>0</v>
      </c>
      <c r="F317" s="23">
        <f>'Первичные данные 3 кл.'!Q18</f>
        <v>0</v>
      </c>
      <c r="G317" s="23">
        <f>'Первичные данные 3 кл.'!U18</f>
        <v>0</v>
      </c>
      <c r="H317" s="23">
        <f>'Первичные данные 3 кл.'!Y18</f>
        <v>0</v>
      </c>
      <c r="I317" s="23">
        <f>'Первичные данные 3 кл.'!AC18</f>
        <v>0</v>
      </c>
      <c r="J317" s="23">
        <f>'Первичные данные 3 кл.'!AG18</f>
        <v>0</v>
      </c>
      <c r="K317" s="23">
        <f>'Первичные данные 3 кл.'!AK18</f>
        <v>0</v>
      </c>
      <c r="L317" s="23">
        <f>'Первичные данные 3 кл.'!AO18</f>
        <v>0</v>
      </c>
      <c r="M317" s="23">
        <f>'Первичные данные 3 кл.'!AS18</f>
        <v>0</v>
      </c>
      <c r="N317" s="23">
        <f>'Первичные данные 3 кл.'!AW18</f>
        <v>0</v>
      </c>
      <c r="O317" s="23">
        <f>'Первичные данные 3 кл.'!BA18</f>
        <v>0</v>
      </c>
      <c r="P317" s="23">
        <f>'Первичные данные 3 кл.'!BE18</f>
        <v>0</v>
      </c>
      <c r="Q317" s="23">
        <f>'Первичные данные 3 кл.'!BI18</f>
        <v>0</v>
      </c>
      <c r="R317" s="23">
        <f>'Первичные данные 3 кл.'!BM18</f>
        <v>0</v>
      </c>
      <c r="S317" s="23">
        <f>'Первичные данные 3 кл.'!BQ18</f>
        <v>0</v>
      </c>
      <c r="T317" s="23">
        <f>'Первичные данные 3 кл.'!BU18</f>
        <v>0</v>
      </c>
    </row>
    <row r="318" spans="1:21" ht="13.8" thickBot="1" x14ac:dyDescent="0.3">
      <c r="A318" s="25" t="s">
        <v>47</v>
      </c>
      <c r="B318" s="296" t="str">
        <f>IF('инд. оценка уровня 3кл.'!V18=1,'инд. оценка уровня 2кл.'!$B$41,'инд. оценка уровня 2кл.'!$B$40)</f>
        <v>НИЖЕ БАЗОВОГО</v>
      </c>
      <c r="C318" s="297"/>
      <c r="D318" s="297"/>
      <c r="E318" s="297"/>
      <c r="F318" s="298"/>
      <c r="G318" s="296" t="str">
        <f>IF('инд. оценка уровня 3кл.'!W18=1,'инд. оценка уровня 2кл.'!$B$41,'инд. оценка уровня 2кл.'!$B$40)</f>
        <v>НИЖЕ БАЗОВОГО</v>
      </c>
      <c r="H318" s="297"/>
      <c r="I318" s="297"/>
      <c r="J318" s="297"/>
      <c r="K318" s="297"/>
      <c r="L318" s="297"/>
      <c r="M318" s="297"/>
      <c r="N318" s="297"/>
      <c r="O318" s="297"/>
      <c r="P318" s="297"/>
      <c r="Q318" s="296" t="str">
        <f>IF('инд. оценка уровня 3кл.'!X18=1,'инд. оценка уровня 2кл.'!$B$41,'инд. оценка уровня 2кл.'!$B$40)</f>
        <v>НИЖЕ БАЗОВОГО</v>
      </c>
      <c r="R318" s="297"/>
      <c r="S318" s="297"/>
      <c r="T318" s="298"/>
    </row>
    <row r="319" spans="1:21" x14ac:dyDescent="0.25">
      <c r="A319" s="25" t="s">
        <v>49</v>
      </c>
      <c r="B319" s="22" t="str">
        <f>'инд. прогресс 3 кл.'!C18</f>
        <v>D</v>
      </c>
      <c r="C319" s="22" t="str">
        <f>'инд. прогресс 3 кл.'!D18</f>
        <v>D</v>
      </c>
      <c r="D319" s="22" t="str">
        <f>'инд. прогресс 3 кл.'!E18</f>
        <v>D</v>
      </c>
      <c r="E319" s="452"/>
      <c r="F319" s="453"/>
      <c r="G319" s="22" t="str">
        <f>'инд. прогресс 3 кл.'!F18</f>
        <v>D</v>
      </c>
      <c r="H319" s="22" t="str">
        <f>'инд. прогресс 3 кл.'!G18</f>
        <v>D</v>
      </c>
      <c r="I319" s="22" t="str">
        <f>'инд. прогресс 3 кл.'!H18</f>
        <v>D</v>
      </c>
      <c r="J319" s="22" t="str">
        <f>'инд. прогресс 3 кл.'!I18</f>
        <v>D</v>
      </c>
      <c r="K319" s="22" t="str">
        <f>'инд. прогресс 3 кл.'!J18</f>
        <v>D</v>
      </c>
      <c r="L319" s="22" t="str">
        <f>'инд. прогресс 3 кл.'!K18</f>
        <v>D</v>
      </c>
      <c r="M319" s="22" t="str">
        <f>'инд. прогресс 3 кл.'!L18</f>
        <v>D</v>
      </c>
      <c r="N319" s="452"/>
      <c r="O319" s="454"/>
      <c r="P319" s="453"/>
      <c r="Q319" s="22" t="str">
        <f>'инд. прогресс 3 кл.'!M18</f>
        <v>D</v>
      </c>
      <c r="R319" s="22" t="str">
        <f>'инд. прогресс 3 кл.'!N18</f>
        <v>D</v>
      </c>
      <c r="S319" s="22" t="str">
        <f>'инд. прогресс 3 кл.'!O18</f>
        <v>D</v>
      </c>
      <c r="T319" s="206"/>
    </row>
    <row r="320" spans="1:21" ht="13.8" thickBot="1" x14ac:dyDescent="0.3">
      <c r="A320" s="202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ht="12.9" customHeight="1" x14ac:dyDescent="0.25">
      <c r="A321" s="287" t="s">
        <v>42</v>
      </c>
      <c r="B321" s="288"/>
      <c r="C321" s="288"/>
      <c r="D321" s="288"/>
      <c r="E321" s="288"/>
      <c r="F321" s="289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ht="14.1" customHeight="1" thickBot="1" x14ac:dyDescent="0.3">
      <c r="A322" s="290"/>
      <c r="B322" s="291"/>
      <c r="C322" s="291"/>
      <c r="D322" s="291"/>
      <c r="E322" s="291"/>
      <c r="F322" s="292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x14ac:dyDescent="0.25">
      <c r="A323" s="32" t="s">
        <v>128</v>
      </c>
      <c r="B323" s="293">
        <f>SUM(B317:T317)</f>
        <v>0</v>
      </c>
      <c r="C323" s="294"/>
      <c r="D323" s="294"/>
      <c r="E323" s="294"/>
      <c r="F323" s="295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x14ac:dyDescent="0.25">
      <c r="A324" s="207" t="s">
        <v>30</v>
      </c>
      <c r="B324" s="449" t="str">
        <f>IF('инд. оценка уровня 3кл.'!Y18=1,'инд. оценка уровня 2кл.'!$B$41,'инд. оценка уровня 2кл.'!$B$40)</f>
        <v>НИЖЕ БАЗОВОГО</v>
      </c>
      <c r="C324" s="450"/>
      <c r="D324" s="450"/>
      <c r="E324" s="450"/>
      <c r="F324" s="45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x14ac:dyDescent="0.25">
      <c r="A325" s="208"/>
      <c r="B325" s="448"/>
      <c r="C325" s="448"/>
      <c r="D325" s="448"/>
      <c r="E325" s="448"/>
      <c r="F325" s="448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</row>
    <row r="326" spans="1:20" x14ac:dyDescent="0.25">
      <c r="A326" s="35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</row>
    <row r="327" spans="1:20" x14ac:dyDescent="0.25">
      <c r="A327" s="3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</row>
    <row r="328" spans="1:20" x14ac:dyDescent="0.25">
      <c r="A328" s="36" t="s">
        <v>50</v>
      </c>
      <c r="B328" s="36"/>
      <c r="C328" s="27"/>
      <c r="D328" s="200"/>
      <c r="E328" s="200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</row>
    <row r="329" spans="1:20" x14ac:dyDescent="0.25">
      <c r="A329" s="37" t="s">
        <v>51</v>
      </c>
      <c r="B329" s="375"/>
      <c r="C329" s="375"/>
      <c r="D329" s="201"/>
      <c r="E329" s="200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</row>
    <row r="330" spans="1:20" x14ac:dyDescent="0.25">
      <c r="A330" s="37" t="s">
        <v>52</v>
      </c>
      <c r="B330" s="376"/>
      <c r="C330" s="376"/>
      <c r="D330" s="200"/>
      <c r="E330" s="200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</row>
    <row r="331" spans="1:20" x14ac:dyDescent="0.25">
      <c r="A331" s="3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</row>
    <row r="332" spans="1:20" x14ac:dyDescent="0.25">
      <c r="A332" s="35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</row>
    <row r="333" spans="1:20" x14ac:dyDescent="0.25">
      <c r="A333" s="3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</row>
    <row r="334" spans="1:20" x14ac:dyDescent="0.25">
      <c r="A334" s="35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</row>
    <row r="335" spans="1:20" x14ac:dyDescent="0.25">
      <c r="A335" s="3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</row>
    <row r="336" spans="1:20" x14ac:dyDescent="0.25">
      <c r="A336" s="35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</row>
    <row r="337" spans="1:21" x14ac:dyDescent="0.25">
      <c r="A337" s="3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</row>
    <row r="338" spans="1:21" x14ac:dyDescent="0.25">
      <c r="A338" s="35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</row>
    <row r="339" spans="1:21" ht="18" x14ac:dyDescent="0.25">
      <c r="A339" s="377" t="s">
        <v>113</v>
      </c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377"/>
      <c r="P339" s="377"/>
      <c r="Q339" s="377"/>
      <c r="R339" s="377"/>
      <c r="S339" s="377"/>
      <c r="T339" s="377"/>
      <c r="U339" s="377"/>
    </row>
    <row r="340" spans="1:21" ht="18" thickBot="1" x14ac:dyDescent="0.35">
      <c r="A340" s="378">
        <f>A343</f>
        <v>0</v>
      </c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15">
        <f>U314+1</f>
        <v>14</v>
      </c>
    </row>
    <row r="341" spans="1:21" ht="13.8" x14ac:dyDescent="0.3">
      <c r="A341" s="16"/>
      <c r="B341" s="302" t="s">
        <v>18</v>
      </c>
      <c r="C341" s="303"/>
      <c r="D341" s="447"/>
      <c r="E341" s="447"/>
      <c r="F341" s="304"/>
      <c r="G341" s="302" t="s">
        <v>19</v>
      </c>
      <c r="H341" s="303"/>
      <c r="I341" s="303"/>
      <c r="J341" s="303"/>
      <c r="K341" s="303"/>
      <c r="L341" s="303"/>
      <c r="M341" s="303"/>
      <c r="N341" s="303"/>
      <c r="O341" s="303"/>
      <c r="P341" s="303"/>
      <c r="Q341" s="302" t="s">
        <v>34</v>
      </c>
      <c r="R341" s="303"/>
      <c r="S341" s="447"/>
      <c r="T341" s="304"/>
    </row>
    <row r="342" spans="1:21" ht="141.6" thickBot="1" x14ac:dyDescent="0.3">
      <c r="A342" s="17"/>
      <c r="B342" s="18" t="s">
        <v>39</v>
      </c>
      <c r="C342" s="19" t="s">
        <v>3</v>
      </c>
      <c r="D342" s="194" t="s">
        <v>13</v>
      </c>
      <c r="E342" s="194" t="s">
        <v>93</v>
      </c>
      <c r="F342" s="20" t="s">
        <v>94</v>
      </c>
      <c r="G342" s="18" t="s">
        <v>4</v>
      </c>
      <c r="H342" s="19" t="s">
        <v>5</v>
      </c>
      <c r="I342" s="19" t="s">
        <v>36</v>
      </c>
      <c r="J342" s="19" t="s">
        <v>40</v>
      </c>
      <c r="K342" s="19" t="s">
        <v>35</v>
      </c>
      <c r="L342" s="19" t="s">
        <v>8</v>
      </c>
      <c r="M342" s="19" t="s">
        <v>17</v>
      </c>
      <c r="N342" s="19" t="s">
        <v>124</v>
      </c>
      <c r="O342" s="19" t="s">
        <v>90</v>
      </c>
      <c r="P342" s="19" t="s">
        <v>123</v>
      </c>
      <c r="Q342" s="18" t="s">
        <v>14</v>
      </c>
      <c r="R342" s="19" t="s">
        <v>15</v>
      </c>
      <c r="S342" s="194" t="s">
        <v>16</v>
      </c>
      <c r="T342" s="20" t="s">
        <v>131</v>
      </c>
    </row>
    <row r="343" spans="1:21" x14ac:dyDescent="0.25">
      <c r="A343" s="21">
        <f>'инд. оценки 2 кл.'!A19</f>
        <v>0</v>
      </c>
      <c r="B343" s="22">
        <f>'Первичные данные 3 кл.'!E19</f>
        <v>0</v>
      </c>
      <c r="C343" s="22">
        <f>'Первичные данные 3 кл.'!H19</f>
        <v>0</v>
      </c>
      <c r="D343" s="23">
        <f>'Первичные данные 3 кл.'!K19</f>
        <v>0</v>
      </c>
      <c r="E343" s="23">
        <f>'Первичные данные 3 кл.'!N19</f>
        <v>0</v>
      </c>
      <c r="F343" s="23">
        <f>'Первичные данные 3 кл.'!Q19</f>
        <v>0</v>
      </c>
      <c r="G343" s="23">
        <f>'Первичные данные 3 кл.'!U19</f>
        <v>0</v>
      </c>
      <c r="H343" s="23">
        <f>'Первичные данные 3 кл.'!Y19</f>
        <v>0</v>
      </c>
      <c r="I343" s="23">
        <f>'Первичные данные 3 кл.'!AC19</f>
        <v>0</v>
      </c>
      <c r="J343" s="23">
        <f>'Первичные данные 3 кл.'!AG19</f>
        <v>0</v>
      </c>
      <c r="K343" s="23">
        <f>'Первичные данные 3 кл.'!AK19</f>
        <v>0</v>
      </c>
      <c r="L343" s="23">
        <f>'Первичные данные 3 кл.'!AO19</f>
        <v>0</v>
      </c>
      <c r="M343" s="23">
        <f>'Первичные данные 3 кл.'!AS19</f>
        <v>0</v>
      </c>
      <c r="N343" s="23">
        <f>'Первичные данные 3 кл.'!AW19</f>
        <v>0</v>
      </c>
      <c r="O343" s="23">
        <f>'Первичные данные 3 кл.'!BA19</f>
        <v>0</v>
      </c>
      <c r="P343" s="23">
        <f>'Первичные данные 3 кл.'!BE19</f>
        <v>0</v>
      </c>
      <c r="Q343" s="23">
        <f>'Первичные данные 3 кл.'!BI19</f>
        <v>0</v>
      </c>
      <c r="R343" s="23">
        <f>'Первичные данные 3 кл.'!BM19</f>
        <v>0</v>
      </c>
      <c r="S343" s="23">
        <f>'Первичные данные 3 кл.'!BQ19</f>
        <v>0</v>
      </c>
      <c r="T343" s="23">
        <f>'Первичные данные 3 кл.'!BU19</f>
        <v>0</v>
      </c>
    </row>
    <row r="344" spans="1:21" ht="13.8" thickBot="1" x14ac:dyDescent="0.3">
      <c r="A344" s="25" t="s">
        <v>47</v>
      </c>
      <c r="B344" s="296" t="str">
        <f>IF('инд. оценка уровня 3кл.'!V19=1,'инд. оценка уровня 2кл.'!$B$41,'инд. оценка уровня 2кл.'!$B$40)</f>
        <v>НИЖЕ БАЗОВОГО</v>
      </c>
      <c r="C344" s="297"/>
      <c r="D344" s="297"/>
      <c r="E344" s="297"/>
      <c r="F344" s="298"/>
      <c r="G344" s="296" t="str">
        <f>IF('инд. оценка уровня 3кл.'!W19=1,'инд. оценка уровня 2кл.'!$B$41,'инд. оценка уровня 2кл.'!$B$40)</f>
        <v>НИЖЕ БАЗОВОГО</v>
      </c>
      <c r="H344" s="297"/>
      <c r="I344" s="297"/>
      <c r="J344" s="297"/>
      <c r="K344" s="297"/>
      <c r="L344" s="297"/>
      <c r="M344" s="297"/>
      <c r="N344" s="297"/>
      <c r="O344" s="297"/>
      <c r="P344" s="297"/>
      <c r="Q344" s="296" t="str">
        <f>IF('инд. оценка уровня 3кл.'!X19=1,'инд. оценка уровня 2кл.'!$B$41,'инд. оценка уровня 2кл.'!$B$40)</f>
        <v>НИЖЕ БАЗОВОГО</v>
      </c>
      <c r="R344" s="297"/>
      <c r="S344" s="297"/>
      <c r="T344" s="298"/>
    </row>
    <row r="345" spans="1:21" x14ac:dyDescent="0.25">
      <c r="A345" s="25" t="s">
        <v>49</v>
      </c>
      <c r="B345" s="22" t="str">
        <f>'инд. прогресс 3 кл.'!C19</f>
        <v>D</v>
      </c>
      <c r="C345" s="22" t="str">
        <f>'инд. прогресс 3 кл.'!D19</f>
        <v>D</v>
      </c>
      <c r="D345" s="22" t="str">
        <f>'инд. прогресс 3 кл.'!E19</f>
        <v>D</v>
      </c>
      <c r="E345" s="452"/>
      <c r="F345" s="453"/>
      <c r="G345" s="22" t="str">
        <f>'инд. прогресс 3 кл.'!F19</f>
        <v>D</v>
      </c>
      <c r="H345" s="22" t="str">
        <f>'инд. прогресс 3 кл.'!G19</f>
        <v>D</v>
      </c>
      <c r="I345" s="22" t="str">
        <f>'инд. прогресс 3 кл.'!H19</f>
        <v>D</v>
      </c>
      <c r="J345" s="22" t="str">
        <f>'инд. прогресс 3 кл.'!I19</f>
        <v>D</v>
      </c>
      <c r="K345" s="22" t="str">
        <f>'инд. прогресс 3 кл.'!J19</f>
        <v>D</v>
      </c>
      <c r="L345" s="22" t="str">
        <f>'инд. прогресс 3 кл.'!K19</f>
        <v>D</v>
      </c>
      <c r="M345" s="22" t="str">
        <f>'инд. прогресс 3 кл.'!L19</f>
        <v>D</v>
      </c>
      <c r="N345" s="452"/>
      <c r="O345" s="454"/>
      <c r="P345" s="453"/>
      <c r="Q345" s="22" t="str">
        <f>'инд. прогресс 3 кл.'!M19</f>
        <v>D</v>
      </c>
      <c r="R345" s="22" t="str">
        <f>'инд. прогресс 3 кл.'!N19</f>
        <v>D</v>
      </c>
      <c r="S345" s="22" t="str">
        <f>'инд. прогресс 3 кл.'!O19</f>
        <v>D</v>
      </c>
      <c r="T345" s="206"/>
    </row>
    <row r="346" spans="1:21" ht="13.8" thickBot="1" x14ac:dyDescent="0.3">
      <c r="A346" s="202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</row>
    <row r="347" spans="1:21" ht="12.9" customHeight="1" x14ac:dyDescent="0.25">
      <c r="A347" s="287" t="s">
        <v>42</v>
      </c>
      <c r="B347" s="288"/>
      <c r="C347" s="288"/>
      <c r="D347" s="288"/>
      <c r="E347" s="288"/>
      <c r="F347" s="289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</row>
    <row r="348" spans="1:21" ht="14.1" customHeight="1" thickBot="1" x14ac:dyDescent="0.3">
      <c r="A348" s="290"/>
      <c r="B348" s="291"/>
      <c r="C348" s="291"/>
      <c r="D348" s="291"/>
      <c r="E348" s="291"/>
      <c r="F348" s="292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</row>
    <row r="349" spans="1:21" x14ac:dyDescent="0.25">
      <c r="A349" s="32" t="s">
        <v>128</v>
      </c>
      <c r="B349" s="293">
        <f>SUM(B343:T343)</f>
        <v>0</v>
      </c>
      <c r="C349" s="294"/>
      <c r="D349" s="294"/>
      <c r="E349" s="294"/>
      <c r="F349" s="295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</row>
    <row r="350" spans="1:21" x14ac:dyDescent="0.25">
      <c r="A350" s="207" t="s">
        <v>30</v>
      </c>
      <c r="B350" s="449" t="str">
        <f>IF('инд. оценка уровня 3кл.'!Y19=1,'инд. оценка уровня 2кл.'!$B$41,'инд. оценка уровня 2кл.'!$B$40)</f>
        <v>НИЖЕ БАЗОВОГО</v>
      </c>
      <c r="C350" s="450"/>
      <c r="D350" s="450"/>
      <c r="E350" s="450"/>
      <c r="F350" s="45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</row>
    <row r="351" spans="1:21" x14ac:dyDescent="0.25">
      <c r="A351" s="208"/>
      <c r="B351" s="448"/>
      <c r="C351" s="448"/>
      <c r="D351" s="448"/>
      <c r="E351" s="448"/>
      <c r="F351" s="448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</row>
    <row r="352" spans="1:21" x14ac:dyDescent="0.25">
      <c r="A352" s="35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</row>
    <row r="353" spans="1:21" x14ac:dyDescent="0.25">
      <c r="A353" s="3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</row>
    <row r="354" spans="1:21" x14ac:dyDescent="0.25">
      <c r="A354" s="36" t="s">
        <v>50</v>
      </c>
      <c r="B354" s="36"/>
      <c r="C354" s="27"/>
      <c r="D354" s="200"/>
      <c r="E354" s="200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</row>
    <row r="355" spans="1:21" x14ac:dyDescent="0.25">
      <c r="A355" s="37" t="s">
        <v>51</v>
      </c>
      <c r="B355" s="375"/>
      <c r="C355" s="375"/>
      <c r="D355" s="201"/>
      <c r="E355" s="200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</row>
    <row r="356" spans="1:21" x14ac:dyDescent="0.25">
      <c r="A356" s="37" t="s">
        <v>52</v>
      </c>
      <c r="B356" s="376"/>
      <c r="C356" s="376"/>
      <c r="D356" s="200"/>
      <c r="E356" s="200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</row>
    <row r="357" spans="1:21" x14ac:dyDescent="0.25">
      <c r="A357" s="35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1" x14ac:dyDescent="0.25">
      <c r="A358" s="35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</row>
    <row r="359" spans="1:21" x14ac:dyDescent="0.25">
      <c r="A359" s="35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</row>
    <row r="360" spans="1:21" x14ac:dyDescent="0.25">
      <c r="A360" s="35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</row>
    <row r="361" spans="1:21" x14ac:dyDescent="0.25">
      <c r="A361" s="35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</row>
    <row r="362" spans="1:21" x14ac:dyDescent="0.25">
      <c r="A362" s="35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</row>
    <row r="363" spans="1:21" x14ac:dyDescent="0.25">
      <c r="A363" s="35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1:21" x14ac:dyDescent="0.25">
      <c r="A364" s="35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</row>
    <row r="365" spans="1:21" ht="18" x14ac:dyDescent="0.25">
      <c r="A365" s="377" t="s">
        <v>113</v>
      </c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  <c r="P365" s="377"/>
      <c r="Q365" s="377"/>
      <c r="R365" s="377"/>
      <c r="S365" s="377"/>
      <c r="T365" s="377"/>
      <c r="U365" s="377"/>
    </row>
    <row r="366" spans="1:21" ht="18" thickBot="1" x14ac:dyDescent="0.35">
      <c r="A366" s="378">
        <f>A369</f>
        <v>0</v>
      </c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15">
        <f>U340+1</f>
        <v>15</v>
      </c>
    </row>
    <row r="367" spans="1:21" ht="13.8" x14ac:dyDescent="0.3">
      <c r="A367" s="16"/>
      <c r="B367" s="302" t="s">
        <v>18</v>
      </c>
      <c r="C367" s="303"/>
      <c r="D367" s="447"/>
      <c r="E367" s="447"/>
      <c r="F367" s="304"/>
      <c r="G367" s="302" t="s">
        <v>19</v>
      </c>
      <c r="H367" s="303"/>
      <c r="I367" s="303"/>
      <c r="J367" s="303"/>
      <c r="K367" s="303"/>
      <c r="L367" s="303"/>
      <c r="M367" s="303"/>
      <c r="N367" s="303"/>
      <c r="O367" s="303"/>
      <c r="P367" s="303"/>
      <c r="Q367" s="302" t="s">
        <v>34</v>
      </c>
      <c r="R367" s="303"/>
      <c r="S367" s="447"/>
      <c r="T367" s="304"/>
    </row>
    <row r="368" spans="1:21" ht="141.6" thickBot="1" x14ac:dyDescent="0.3">
      <c r="A368" s="17"/>
      <c r="B368" s="18" t="s">
        <v>39</v>
      </c>
      <c r="C368" s="19" t="s">
        <v>3</v>
      </c>
      <c r="D368" s="194" t="s">
        <v>13</v>
      </c>
      <c r="E368" s="194" t="s">
        <v>93</v>
      </c>
      <c r="F368" s="20" t="s">
        <v>94</v>
      </c>
      <c r="G368" s="18" t="s">
        <v>4</v>
      </c>
      <c r="H368" s="19" t="s">
        <v>5</v>
      </c>
      <c r="I368" s="19" t="s">
        <v>36</v>
      </c>
      <c r="J368" s="19" t="s">
        <v>40</v>
      </c>
      <c r="K368" s="19" t="s">
        <v>35</v>
      </c>
      <c r="L368" s="19" t="s">
        <v>8</v>
      </c>
      <c r="M368" s="19" t="s">
        <v>17</v>
      </c>
      <c r="N368" s="19" t="s">
        <v>124</v>
      </c>
      <c r="O368" s="19" t="s">
        <v>90</v>
      </c>
      <c r="P368" s="19" t="s">
        <v>123</v>
      </c>
      <c r="Q368" s="18" t="s">
        <v>14</v>
      </c>
      <c r="R368" s="19" t="s">
        <v>15</v>
      </c>
      <c r="S368" s="194" t="s">
        <v>16</v>
      </c>
      <c r="T368" s="20" t="s">
        <v>131</v>
      </c>
    </row>
    <row r="369" spans="1:20" x14ac:dyDescent="0.25">
      <c r="A369" s="21">
        <f>'инд. оценки 2 кл.'!A20</f>
        <v>0</v>
      </c>
      <c r="B369" s="22">
        <f>'Первичные данные 3 кл.'!E20</f>
        <v>0</v>
      </c>
      <c r="C369" s="22">
        <f>'Первичные данные 3 кл.'!H20</f>
        <v>0</v>
      </c>
      <c r="D369" s="23">
        <f>'Первичные данные 3 кл.'!K20</f>
        <v>0</v>
      </c>
      <c r="E369" s="23">
        <f>'Первичные данные 3 кл.'!N20</f>
        <v>0</v>
      </c>
      <c r="F369" s="23">
        <f>'Первичные данные 3 кл.'!Q20</f>
        <v>0</v>
      </c>
      <c r="G369" s="23">
        <f>'Первичные данные 3 кл.'!U20</f>
        <v>0</v>
      </c>
      <c r="H369" s="23">
        <f>'Первичные данные 3 кл.'!Y20</f>
        <v>0</v>
      </c>
      <c r="I369" s="23">
        <f>'Первичные данные 3 кл.'!AC20</f>
        <v>0</v>
      </c>
      <c r="J369" s="23">
        <f>'Первичные данные 3 кл.'!AG20</f>
        <v>0</v>
      </c>
      <c r="K369" s="23">
        <f>'Первичные данные 3 кл.'!AK20</f>
        <v>0</v>
      </c>
      <c r="L369" s="23">
        <f>'Первичные данные 3 кл.'!AO20</f>
        <v>0</v>
      </c>
      <c r="M369" s="23">
        <f>'Первичные данные 3 кл.'!AS20</f>
        <v>0</v>
      </c>
      <c r="N369" s="23">
        <f>'Первичные данные 3 кл.'!AW20</f>
        <v>0</v>
      </c>
      <c r="O369" s="23">
        <f>'Первичные данные 3 кл.'!BA20</f>
        <v>0</v>
      </c>
      <c r="P369" s="23">
        <f>'Первичные данные 3 кл.'!BE20</f>
        <v>0</v>
      </c>
      <c r="Q369" s="23">
        <f>'Первичные данные 3 кл.'!BI20</f>
        <v>0</v>
      </c>
      <c r="R369" s="23">
        <f>'Первичные данные 3 кл.'!BM20</f>
        <v>0</v>
      </c>
      <c r="S369" s="23">
        <f>'Первичные данные 3 кл.'!BQ20</f>
        <v>0</v>
      </c>
      <c r="T369" s="23">
        <f>'Первичные данные 3 кл.'!BU20</f>
        <v>0</v>
      </c>
    </row>
    <row r="370" spans="1:20" ht="13.8" thickBot="1" x14ac:dyDescent="0.3">
      <c r="A370" s="25" t="s">
        <v>47</v>
      </c>
      <c r="B370" s="296" t="str">
        <f>IF('инд. оценка уровня 3кл.'!V20=1,'инд. оценка уровня 2кл.'!$B$41,'инд. оценка уровня 2кл.'!$B$40)</f>
        <v>НИЖЕ БАЗОВОГО</v>
      </c>
      <c r="C370" s="297"/>
      <c r="D370" s="297"/>
      <c r="E370" s="297"/>
      <c r="F370" s="298"/>
      <c r="G370" s="296" t="str">
        <f>IF('инд. оценка уровня 3кл.'!W20=1,'инд. оценка уровня 2кл.'!$B$41,'инд. оценка уровня 2кл.'!$B$40)</f>
        <v>НИЖЕ БАЗОВОГО</v>
      </c>
      <c r="H370" s="297"/>
      <c r="I370" s="297"/>
      <c r="J370" s="297"/>
      <c r="K370" s="297"/>
      <c r="L370" s="297"/>
      <c r="M370" s="297"/>
      <c r="N370" s="297"/>
      <c r="O370" s="297"/>
      <c r="P370" s="297"/>
      <c r="Q370" s="296" t="str">
        <f>IF('инд. оценка уровня 3кл.'!X20=1,'инд. оценка уровня 2кл.'!$B$41,'инд. оценка уровня 2кл.'!$B$40)</f>
        <v>НИЖЕ БАЗОВОГО</v>
      </c>
      <c r="R370" s="297"/>
      <c r="S370" s="297"/>
      <c r="T370" s="298"/>
    </row>
    <row r="371" spans="1:20" x14ac:dyDescent="0.25">
      <c r="A371" s="25" t="s">
        <v>49</v>
      </c>
      <c r="B371" s="22" t="str">
        <f>'инд. прогресс 3 кл.'!C20</f>
        <v>D</v>
      </c>
      <c r="C371" s="22" t="str">
        <f>'инд. прогресс 3 кл.'!D20</f>
        <v>D</v>
      </c>
      <c r="D371" s="22" t="str">
        <f>'инд. прогресс 3 кл.'!E20</f>
        <v>D</v>
      </c>
      <c r="E371" s="452"/>
      <c r="F371" s="453"/>
      <c r="G371" s="22" t="str">
        <f>'инд. прогресс 3 кл.'!F20</f>
        <v>D</v>
      </c>
      <c r="H371" s="22" t="str">
        <f>'инд. прогресс 3 кл.'!G20</f>
        <v>D</v>
      </c>
      <c r="I371" s="22" t="str">
        <f>'инд. прогресс 3 кл.'!H20</f>
        <v>D</v>
      </c>
      <c r="J371" s="22" t="str">
        <f>'инд. прогресс 3 кл.'!I20</f>
        <v>D</v>
      </c>
      <c r="K371" s="22" t="str">
        <f>'инд. прогресс 3 кл.'!J20</f>
        <v>D</v>
      </c>
      <c r="L371" s="22" t="str">
        <f>'инд. прогресс 3 кл.'!K20</f>
        <v>D</v>
      </c>
      <c r="M371" s="22" t="str">
        <f>'инд. прогресс 3 кл.'!L20</f>
        <v>D</v>
      </c>
      <c r="N371" s="452"/>
      <c r="O371" s="454"/>
      <c r="P371" s="453"/>
      <c r="Q371" s="22" t="str">
        <f>'инд. прогресс 3 кл.'!M20</f>
        <v>D</v>
      </c>
      <c r="R371" s="22" t="str">
        <f>'инд. прогресс 3 кл.'!N20</f>
        <v>D</v>
      </c>
      <c r="S371" s="22" t="str">
        <f>'инд. прогресс 3 кл.'!O20</f>
        <v>D</v>
      </c>
      <c r="T371" s="206"/>
    </row>
    <row r="372" spans="1:20" ht="13.8" thickBot="1" x14ac:dyDescent="0.3">
      <c r="A372" s="202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</row>
    <row r="373" spans="1:20" ht="12.9" customHeight="1" x14ac:dyDescent="0.25">
      <c r="A373" s="287" t="s">
        <v>42</v>
      </c>
      <c r="B373" s="288"/>
      <c r="C373" s="288"/>
      <c r="D373" s="288"/>
      <c r="E373" s="288"/>
      <c r="F373" s="289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</row>
    <row r="374" spans="1:20" ht="14.1" customHeight="1" thickBot="1" x14ac:dyDescent="0.3">
      <c r="A374" s="290"/>
      <c r="B374" s="291"/>
      <c r="C374" s="291"/>
      <c r="D374" s="291"/>
      <c r="E374" s="291"/>
      <c r="F374" s="292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</row>
    <row r="375" spans="1:20" x14ac:dyDescent="0.25">
      <c r="A375" s="32" t="s">
        <v>128</v>
      </c>
      <c r="B375" s="293">
        <f>SUM(B369:T369)</f>
        <v>0</v>
      </c>
      <c r="C375" s="294"/>
      <c r="D375" s="294"/>
      <c r="E375" s="294"/>
      <c r="F375" s="295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</row>
    <row r="376" spans="1:20" x14ac:dyDescent="0.25">
      <c r="A376" s="207" t="s">
        <v>30</v>
      </c>
      <c r="B376" s="449" t="str">
        <f>IF('инд. оценка уровня 3кл.'!Y20=1,'инд. оценка уровня 2кл.'!$B$41,'инд. оценка уровня 2кл.'!$B$40)</f>
        <v>НИЖЕ БАЗОВОГО</v>
      </c>
      <c r="C376" s="450"/>
      <c r="D376" s="450"/>
      <c r="E376" s="450"/>
      <c r="F376" s="45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</row>
    <row r="377" spans="1:20" x14ac:dyDescent="0.25">
      <c r="A377" s="208"/>
      <c r="B377" s="448"/>
      <c r="C377" s="448"/>
      <c r="D377" s="448"/>
      <c r="E377" s="448"/>
      <c r="F377" s="448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</row>
    <row r="378" spans="1:20" x14ac:dyDescent="0.25">
      <c r="A378" s="35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</row>
    <row r="379" spans="1:20" x14ac:dyDescent="0.25">
      <c r="A379" s="35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</row>
    <row r="380" spans="1:20" x14ac:dyDescent="0.25">
      <c r="A380" s="36" t="s">
        <v>50</v>
      </c>
      <c r="B380" s="36"/>
      <c r="C380" s="27"/>
      <c r="D380" s="200"/>
      <c r="E380" s="200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</row>
    <row r="381" spans="1:20" x14ac:dyDescent="0.25">
      <c r="A381" s="37" t="s">
        <v>51</v>
      </c>
      <c r="B381" s="375"/>
      <c r="C381" s="375"/>
      <c r="D381" s="201"/>
      <c r="E381" s="200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</row>
    <row r="382" spans="1:20" x14ac:dyDescent="0.25">
      <c r="A382" s="37" t="s">
        <v>52</v>
      </c>
      <c r="B382" s="376"/>
      <c r="C382" s="376"/>
      <c r="D382" s="200"/>
      <c r="E382" s="200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</row>
    <row r="383" spans="1:20" x14ac:dyDescent="0.25">
      <c r="A383" s="35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</row>
    <row r="384" spans="1:20" x14ac:dyDescent="0.25">
      <c r="A384" s="35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</row>
    <row r="385" spans="1:21" x14ac:dyDescent="0.25">
      <c r="A385" s="35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</row>
    <row r="386" spans="1:21" x14ac:dyDescent="0.25">
      <c r="A386" s="35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</row>
    <row r="387" spans="1:21" x14ac:dyDescent="0.25">
      <c r="A387" s="35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</row>
    <row r="388" spans="1:21" x14ac:dyDescent="0.25">
      <c r="A388" s="35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</row>
    <row r="389" spans="1:21" x14ac:dyDescent="0.25">
      <c r="A389" s="35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</row>
    <row r="390" spans="1:21" x14ac:dyDescent="0.25">
      <c r="A390" s="35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</row>
    <row r="391" spans="1:21" ht="18" x14ac:dyDescent="0.25">
      <c r="A391" s="377" t="s">
        <v>113</v>
      </c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  <c r="P391" s="377"/>
      <c r="Q391" s="377"/>
      <c r="R391" s="377"/>
      <c r="S391" s="377"/>
      <c r="T391" s="377"/>
      <c r="U391" s="377"/>
    </row>
    <row r="392" spans="1:21" ht="18" thickBot="1" x14ac:dyDescent="0.35">
      <c r="A392" s="378">
        <f>A395</f>
        <v>0</v>
      </c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15">
        <f>U366+1</f>
        <v>16</v>
      </c>
    </row>
    <row r="393" spans="1:21" ht="13.8" x14ac:dyDescent="0.3">
      <c r="A393" s="16"/>
      <c r="B393" s="302" t="s">
        <v>18</v>
      </c>
      <c r="C393" s="303"/>
      <c r="D393" s="447"/>
      <c r="E393" s="447"/>
      <c r="F393" s="304"/>
      <c r="G393" s="302" t="s">
        <v>19</v>
      </c>
      <c r="H393" s="303"/>
      <c r="I393" s="303"/>
      <c r="J393" s="303"/>
      <c r="K393" s="303"/>
      <c r="L393" s="303"/>
      <c r="M393" s="303"/>
      <c r="N393" s="303"/>
      <c r="O393" s="303"/>
      <c r="P393" s="303"/>
      <c r="Q393" s="302" t="s">
        <v>34</v>
      </c>
      <c r="R393" s="303"/>
      <c r="S393" s="447"/>
      <c r="T393" s="304"/>
    </row>
    <row r="394" spans="1:21" ht="141.6" thickBot="1" x14ac:dyDescent="0.3">
      <c r="A394" s="17"/>
      <c r="B394" s="18" t="s">
        <v>39</v>
      </c>
      <c r="C394" s="19" t="s">
        <v>3</v>
      </c>
      <c r="D394" s="194" t="s">
        <v>13</v>
      </c>
      <c r="E394" s="194" t="s">
        <v>93</v>
      </c>
      <c r="F394" s="20" t="s">
        <v>94</v>
      </c>
      <c r="G394" s="18" t="s">
        <v>4</v>
      </c>
      <c r="H394" s="19" t="s">
        <v>5</v>
      </c>
      <c r="I394" s="19" t="s">
        <v>36</v>
      </c>
      <c r="J394" s="19" t="s">
        <v>40</v>
      </c>
      <c r="K394" s="19" t="s">
        <v>35</v>
      </c>
      <c r="L394" s="19" t="s">
        <v>8</v>
      </c>
      <c r="M394" s="19" t="s">
        <v>17</v>
      </c>
      <c r="N394" s="19" t="s">
        <v>124</v>
      </c>
      <c r="O394" s="19" t="s">
        <v>90</v>
      </c>
      <c r="P394" s="19" t="s">
        <v>123</v>
      </c>
      <c r="Q394" s="18" t="s">
        <v>14</v>
      </c>
      <c r="R394" s="19" t="s">
        <v>15</v>
      </c>
      <c r="S394" s="194" t="s">
        <v>16</v>
      </c>
      <c r="T394" s="20" t="s">
        <v>131</v>
      </c>
    </row>
    <row r="395" spans="1:21" x14ac:dyDescent="0.25">
      <c r="A395" s="21">
        <f>'инд. оценки 2 кл.'!A21</f>
        <v>0</v>
      </c>
      <c r="B395" s="22">
        <f>'Первичные данные 3 кл.'!E21</f>
        <v>0</v>
      </c>
      <c r="C395" s="22">
        <f>'Первичные данные 3 кл.'!H21</f>
        <v>0</v>
      </c>
      <c r="D395" s="23">
        <f>'Первичные данные 3 кл.'!K21</f>
        <v>0</v>
      </c>
      <c r="E395" s="23">
        <f>'Первичные данные 3 кл.'!N21</f>
        <v>0</v>
      </c>
      <c r="F395" s="23">
        <f>'Первичные данные 3 кл.'!Q21</f>
        <v>0</v>
      </c>
      <c r="G395" s="23">
        <f>'Первичные данные 3 кл.'!U21</f>
        <v>0</v>
      </c>
      <c r="H395" s="23">
        <f>'Первичные данные 3 кл.'!Y21</f>
        <v>0</v>
      </c>
      <c r="I395" s="23">
        <f>'Первичные данные 3 кл.'!AC21</f>
        <v>0</v>
      </c>
      <c r="J395" s="23">
        <f>'Первичные данные 3 кл.'!AG21</f>
        <v>0</v>
      </c>
      <c r="K395" s="23">
        <f>'Первичные данные 3 кл.'!AK21</f>
        <v>0</v>
      </c>
      <c r="L395" s="23">
        <f>'Первичные данные 3 кл.'!AO21</f>
        <v>0</v>
      </c>
      <c r="M395" s="23">
        <f>'Первичные данные 3 кл.'!AS21</f>
        <v>0</v>
      </c>
      <c r="N395" s="23">
        <f>'Первичные данные 3 кл.'!AW21</f>
        <v>0</v>
      </c>
      <c r="O395" s="23">
        <f>'Первичные данные 3 кл.'!BA21</f>
        <v>0</v>
      </c>
      <c r="P395" s="23">
        <f>'Первичные данные 3 кл.'!BE21</f>
        <v>0</v>
      </c>
      <c r="Q395" s="23">
        <f>'Первичные данные 3 кл.'!BI21</f>
        <v>0</v>
      </c>
      <c r="R395" s="23">
        <f>'Первичные данные 3 кл.'!BM21</f>
        <v>0</v>
      </c>
      <c r="S395" s="23">
        <f>'Первичные данные 3 кл.'!BQ21</f>
        <v>0</v>
      </c>
      <c r="T395" s="23">
        <f>'Первичные данные 3 кл.'!BU21</f>
        <v>0</v>
      </c>
    </row>
    <row r="396" spans="1:21" ht="13.8" thickBot="1" x14ac:dyDescent="0.3">
      <c r="A396" s="25" t="s">
        <v>47</v>
      </c>
      <c r="B396" s="296" t="str">
        <f>IF('инд. оценка уровня 3кл.'!V21=1,'инд. оценка уровня 2кл.'!$B$41,'инд. оценка уровня 2кл.'!$B$40)</f>
        <v>НИЖЕ БАЗОВОГО</v>
      </c>
      <c r="C396" s="297"/>
      <c r="D396" s="297"/>
      <c r="E396" s="297"/>
      <c r="F396" s="298"/>
      <c r="G396" s="296" t="str">
        <f>IF('инд. оценка уровня 3кл.'!W21=1,'инд. оценка уровня 2кл.'!$B$41,'инд. оценка уровня 2кл.'!$B$40)</f>
        <v>НИЖЕ БАЗОВОГО</v>
      </c>
      <c r="H396" s="297"/>
      <c r="I396" s="297"/>
      <c r="J396" s="297"/>
      <c r="K396" s="297"/>
      <c r="L396" s="297"/>
      <c r="M396" s="297"/>
      <c r="N396" s="297"/>
      <c r="O396" s="297"/>
      <c r="P396" s="297"/>
      <c r="Q396" s="296" t="str">
        <f>IF('инд. оценка уровня 3кл.'!X21=1,'инд. оценка уровня 2кл.'!$B$41,'инд. оценка уровня 2кл.'!$B$40)</f>
        <v>НИЖЕ БАЗОВОГО</v>
      </c>
      <c r="R396" s="297"/>
      <c r="S396" s="297"/>
      <c r="T396" s="298"/>
    </row>
    <row r="397" spans="1:21" x14ac:dyDescent="0.25">
      <c r="A397" s="25" t="s">
        <v>49</v>
      </c>
      <c r="B397" s="22" t="str">
        <f>'инд. прогресс 3 кл.'!C21</f>
        <v>D</v>
      </c>
      <c r="C397" s="22" t="str">
        <f>'инд. прогресс 3 кл.'!D21</f>
        <v>D</v>
      </c>
      <c r="D397" s="22" t="str">
        <f>'инд. прогресс 3 кл.'!E21</f>
        <v>D</v>
      </c>
      <c r="E397" s="452"/>
      <c r="F397" s="453"/>
      <c r="G397" s="22" t="str">
        <f>'инд. прогресс 3 кл.'!F21</f>
        <v>D</v>
      </c>
      <c r="H397" s="22" t="str">
        <f>'инд. прогресс 3 кл.'!G21</f>
        <v>D</v>
      </c>
      <c r="I397" s="22" t="str">
        <f>'инд. прогресс 3 кл.'!H21</f>
        <v>D</v>
      </c>
      <c r="J397" s="22" t="str">
        <f>'инд. прогресс 3 кл.'!I21</f>
        <v>D</v>
      </c>
      <c r="K397" s="22" t="str">
        <f>'инд. прогресс 3 кл.'!J21</f>
        <v>D</v>
      </c>
      <c r="L397" s="22" t="str">
        <f>'инд. прогресс 3 кл.'!K21</f>
        <v>D</v>
      </c>
      <c r="M397" s="22" t="str">
        <f>'инд. прогресс 3 кл.'!L21</f>
        <v>D</v>
      </c>
      <c r="N397" s="452"/>
      <c r="O397" s="454"/>
      <c r="P397" s="453"/>
      <c r="Q397" s="22" t="str">
        <f>'инд. прогресс 3 кл.'!M21</f>
        <v>D</v>
      </c>
      <c r="R397" s="22" t="str">
        <f>'инд. прогресс 3 кл.'!N21</f>
        <v>D</v>
      </c>
      <c r="S397" s="22" t="str">
        <f>'инд. прогресс 3 кл.'!O21</f>
        <v>D</v>
      </c>
      <c r="T397" s="206"/>
    </row>
    <row r="398" spans="1:21" ht="13.8" thickBot="1" x14ac:dyDescent="0.3">
      <c r="A398" s="202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1" ht="12.9" customHeight="1" x14ac:dyDescent="0.25">
      <c r="A399" s="287" t="s">
        <v>42</v>
      </c>
      <c r="B399" s="288"/>
      <c r="C399" s="288"/>
      <c r="D399" s="288"/>
      <c r="E399" s="288"/>
      <c r="F399" s="289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1" ht="14.1" customHeight="1" thickBot="1" x14ac:dyDescent="0.3">
      <c r="A400" s="290"/>
      <c r="B400" s="291"/>
      <c r="C400" s="291"/>
      <c r="D400" s="291"/>
      <c r="E400" s="291"/>
      <c r="F400" s="292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x14ac:dyDescent="0.25">
      <c r="A401" s="32" t="s">
        <v>128</v>
      </c>
      <c r="B401" s="293">
        <f>SUM(B395:T395)</f>
        <v>0</v>
      </c>
      <c r="C401" s="294"/>
      <c r="D401" s="294"/>
      <c r="E401" s="294"/>
      <c r="F401" s="295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x14ac:dyDescent="0.25">
      <c r="A402" s="207" t="s">
        <v>30</v>
      </c>
      <c r="B402" s="449" t="str">
        <f>IF('инд. оценка уровня 3кл.'!Y21=1,'инд. оценка уровня 2кл.'!$B$41,'инд. оценка уровня 2кл.'!$B$40)</f>
        <v>НИЖЕ БАЗОВОГО</v>
      </c>
      <c r="C402" s="450"/>
      <c r="D402" s="450"/>
      <c r="E402" s="450"/>
      <c r="F402" s="45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x14ac:dyDescent="0.25">
      <c r="A403" s="208"/>
      <c r="B403" s="448"/>
      <c r="C403" s="448"/>
      <c r="D403" s="448"/>
      <c r="E403" s="448"/>
      <c r="F403" s="448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x14ac:dyDescent="0.25">
      <c r="A404" s="35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x14ac:dyDescent="0.25">
      <c r="A405" s="35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x14ac:dyDescent="0.25">
      <c r="A406" s="36" t="s">
        <v>50</v>
      </c>
      <c r="B406" s="36"/>
      <c r="C406" s="27"/>
      <c r="D406" s="200"/>
      <c r="E406" s="200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x14ac:dyDescent="0.25">
      <c r="A407" s="37" t="s">
        <v>51</v>
      </c>
      <c r="B407" s="375"/>
      <c r="C407" s="375"/>
      <c r="D407" s="201"/>
      <c r="E407" s="200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</row>
    <row r="408" spans="1:20" x14ac:dyDescent="0.25">
      <c r="A408" s="37" t="s">
        <v>52</v>
      </c>
      <c r="B408" s="376"/>
      <c r="C408" s="376"/>
      <c r="D408" s="200"/>
      <c r="E408" s="200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</row>
    <row r="409" spans="1:20" x14ac:dyDescent="0.25">
      <c r="A409" s="35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</row>
    <row r="410" spans="1:20" x14ac:dyDescent="0.25">
      <c r="A410" s="35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</row>
    <row r="411" spans="1:20" x14ac:dyDescent="0.25">
      <c r="A411" s="35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</row>
    <row r="412" spans="1:20" x14ac:dyDescent="0.25">
      <c r="A412" s="35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</row>
    <row r="413" spans="1:20" x14ac:dyDescent="0.25">
      <c r="A413" s="35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</row>
    <row r="414" spans="1:20" x14ac:dyDescent="0.25">
      <c r="A414" s="35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</row>
    <row r="415" spans="1:20" x14ac:dyDescent="0.25">
      <c r="A415" s="35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</row>
    <row r="416" spans="1:20" x14ac:dyDescent="0.25">
      <c r="A416" s="35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</row>
    <row r="417" spans="1:21" ht="18" x14ac:dyDescent="0.25">
      <c r="A417" s="377" t="s">
        <v>113</v>
      </c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7"/>
      <c r="U417" s="377"/>
    </row>
    <row r="418" spans="1:21" ht="18" thickBot="1" x14ac:dyDescent="0.35">
      <c r="A418" s="378">
        <f>A421</f>
        <v>0</v>
      </c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15">
        <f>U392+1</f>
        <v>17</v>
      </c>
    </row>
    <row r="419" spans="1:21" ht="13.8" x14ac:dyDescent="0.3">
      <c r="A419" s="16"/>
      <c r="B419" s="302" t="s">
        <v>18</v>
      </c>
      <c r="C419" s="303"/>
      <c r="D419" s="447"/>
      <c r="E419" s="447"/>
      <c r="F419" s="304"/>
      <c r="G419" s="302" t="s">
        <v>19</v>
      </c>
      <c r="H419" s="303"/>
      <c r="I419" s="303"/>
      <c r="J419" s="303"/>
      <c r="K419" s="303"/>
      <c r="L419" s="303"/>
      <c r="M419" s="303"/>
      <c r="N419" s="303"/>
      <c r="O419" s="303"/>
      <c r="P419" s="303"/>
      <c r="Q419" s="302" t="s">
        <v>34</v>
      </c>
      <c r="R419" s="303"/>
      <c r="S419" s="447"/>
      <c r="T419" s="304"/>
    </row>
    <row r="420" spans="1:21" ht="141.6" thickBot="1" x14ac:dyDescent="0.3">
      <c r="A420" s="17"/>
      <c r="B420" s="18" t="s">
        <v>39</v>
      </c>
      <c r="C420" s="19" t="s">
        <v>3</v>
      </c>
      <c r="D420" s="194" t="s">
        <v>13</v>
      </c>
      <c r="E420" s="194" t="s">
        <v>93</v>
      </c>
      <c r="F420" s="20" t="s">
        <v>94</v>
      </c>
      <c r="G420" s="18" t="s">
        <v>4</v>
      </c>
      <c r="H420" s="19" t="s">
        <v>5</v>
      </c>
      <c r="I420" s="19" t="s">
        <v>36</v>
      </c>
      <c r="J420" s="19" t="s">
        <v>40</v>
      </c>
      <c r="K420" s="19" t="s">
        <v>35</v>
      </c>
      <c r="L420" s="19" t="s">
        <v>8</v>
      </c>
      <c r="M420" s="19" t="s">
        <v>17</v>
      </c>
      <c r="N420" s="19" t="s">
        <v>124</v>
      </c>
      <c r="O420" s="19" t="s">
        <v>90</v>
      </c>
      <c r="P420" s="19" t="s">
        <v>123</v>
      </c>
      <c r="Q420" s="18" t="s">
        <v>14</v>
      </c>
      <c r="R420" s="19" t="s">
        <v>15</v>
      </c>
      <c r="S420" s="194" t="s">
        <v>16</v>
      </c>
      <c r="T420" s="20" t="s">
        <v>131</v>
      </c>
    </row>
    <row r="421" spans="1:21" x14ac:dyDescent="0.25">
      <c r="A421" s="21">
        <f>'инд. оценки 2 кл.'!A22</f>
        <v>0</v>
      </c>
      <c r="B421" s="22">
        <f>'Первичные данные 3 кл.'!E22</f>
        <v>0</v>
      </c>
      <c r="C421" s="22">
        <f>'Первичные данные 3 кл.'!H22</f>
        <v>0</v>
      </c>
      <c r="D421" s="23">
        <f>'Первичные данные 3 кл.'!K22</f>
        <v>0</v>
      </c>
      <c r="E421" s="23">
        <f>'Первичные данные 3 кл.'!N22</f>
        <v>0</v>
      </c>
      <c r="F421" s="23">
        <f>'Первичные данные 3 кл.'!Q22</f>
        <v>0</v>
      </c>
      <c r="G421" s="23">
        <f>'Первичные данные 3 кл.'!U22</f>
        <v>0</v>
      </c>
      <c r="H421" s="23">
        <f>'Первичные данные 3 кл.'!Y22</f>
        <v>0</v>
      </c>
      <c r="I421" s="23">
        <f>'Первичные данные 3 кл.'!AC22</f>
        <v>0</v>
      </c>
      <c r="J421" s="23">
        <f>'Первичные данные 3 кл.'!AG22</f>
        <v>0</v>
      </c>
      <c r="K421" s="23">
        <f>'Первичные данные 3 кл.'!AK22</f>
        <v>0</v>
      </c>
      <c r="L421" s="23">
        <f>'Первичные данные 3 кл.'!AO22</f>
        <v>0</v>
      </c>
      <c r="M421" s="23">
        <f>'Первичные данные 3 кл.'!AS22</f>
        <v>0</v>
      </c>
      <c r="N421" s="23">
        <f>'Первичные данные 3 кл.'!AW22</f>
        <v>0</v>
      </c>
      <c r="O421" s="23">
        <f>'Первичные данные 3 кл.'!BA22</f>
        <v>0</v>
      </c>
      <c r="P421" s="23">
        <f>'Первичные данные 3 кл.'!BE22</f>
        <v>0</v>
      </c>
      <c r="Q421" s="23">
        <f>'Первичные данные 3 кл.'!BI22</f>
        <v>0</v>
      </c>
      <c r="R421" s="23">
        <f>'Первичные данные 3 кл.'!BM22</f>
        <v>0</v>
      </c>
      <c r="S421" s="23">
        <f>'Первичные данные 3 кл.'!BQ22</f>
        <v>0</v>
      </c>
      <c r="T421" s="23">
        <f>'Первичные данные 3 кл.'!BU22</f>
        <v>0</v>
      </c>
    </row>
    <row r="422" spans="1:21" ht="13.8" thickBot="1" x14ac:dyDescent="0.3">
      <c r="A422" s="25" t="s">
        <v>47</v>
      </c>
      <c r="B422" s="296" t="str">
        <f>IF('инд. оценка уровня 3кл.'!V22=1,'инд. оценка уровня 2кл.'!$B$41,'инд. оценка уровня 2кл.'!$B$40)</f>
        <v>НИЖЕ БАЗОВОГО</v>
      </c>
      <c r="C422" s="297"/>
      <c r="D422" s="297"/>
      <c r="E422" s="297"/>
      <c r="F422" s="298"/>
      <c r="G422" s="296" t="str">
        <f>IF('инд. оценка уровня 3кл.'!W22=1,'инд. оценка уровня 2кл.'!$B$41,'инд. оценка уровня 2кл.'!$B$40)</f>
        <v>НИЖЕ БАЗОВОГО</v>
      </c>
      <c r="H422" s="297"/>
      <c r="I422" s="297"/>
      <c r="J422" s="297"/>
      <c r="K422" s="297"/>
      <c r="L422" s="297"/>
      <c r="M422" s="297"/>
      <c r="N422" s="297"/>
      <c r="O422" s="297"/>
      <c r="P422" s="297"/>
      <c r="Q422" s="296" t="str">
        <f>IF('инд. оценка уровня 3кл.'!X22=1,'инд. оценка уровня 2кл.'!$B$41,'инд. оценка уровня 2кл.'!$B$40)</f>
        <v>НИЖЕ БАЗОВОГО</v>
      </c>
      <c r="R422" s="297"/>
      <c r="S422" s="297"/>
      <c r="T422" s="298"/>
    </row>
    <row r="423" spans="1:21" x14ac:dyDescent="0.25">
      <c r="A423" s="25" t="s">
        <v>49</v>
      </c>
      <c r="B423" s="22" t="str">
        <f>'инд. прогресс 3 кл.'!C22</f>
        <v>D</v>
      </c>
      <c r="C423" s="22" t="str">
        <f>'инд. прогресс 3 кл.'!D22</f>
        <v>D</v>
      </c>
      <c r="D423" s="22" t="str">
        <f>'инд. прогресс 3 кл.'!E22</f>
        <v>D</v>
      </c>
      <c r="E423" s="452"/>
      <c r="F423" s="453"/>
      <c r="G423" s="22" t="str">
        <f>'инд. прогресс 3 кл.'!F22</f>
        <v>D</v>
      </c>
      <c r="H423" s="22" t="str">
        <f>'инд. прогресс 3 кл.'!G22</f>
        <v>D</v>
      </c>
      <c r="I423" s="22" t="str">
        <f>'инд. прогресс 3 кл.'!H22</f>
        <v>D</v>
      </c>
      <c r="J423" s="22" t="str">
        <f>'инд. прогресс 3 кл.'!I22</f>
        <v>D</v>
      </c>
      <c r="K423" s="22" t="str">
        <f>'инд. прогресс 3 кл.'!J22</f>
        <v>D</v>
      </c>
      <c r="L423" s="22" t="str">
        <f>'инд. прогресс 3 кл.'!K22</f>
        <v>D</v>
      </c>
      <c r="M423" s="22" t="str">
        <f>'инд. прогресс 3 кл.'!L22</f>
        <v>D</v>
      </c>
      <c r="N423" s="452"/>
      <c r="O423" s="454"/>
      <c r="P423" s="453"/>
      <c r="Q423" s="22" t="str">
        <f>'инд. прогресс 3 кл.'!M22</f>
        <v>D</v>
      </c>
      <c r="R423" s="22" t="str">
        <f>'инд. прогресс 3 кл.'!N22</f>
        <v>D</v>
      </c>
      <c r="S423" s="22" t="str">
        <f>'инд. прогресс 3 кл.'!O22</f>
        <v>D</v>
      </c>
      <c r="T423" s="206"/>
    </row>
    <row r="424" spans="1:21" ht="13.8" thickBot="1" x14ac:dyDescent="0.3">
      <c r="A424" s="202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1" ht="12.9" customHeight="1" x14ac:dyDescent="0.25">
      <c r="A425" s="287" t="s">
        <v>42</v>
      </c>
      <c r="B425" s="288"/>
      <c r="C425" s="288"/>
      <c r="D425" s="288"/>
      <c r="E425" s="288"/>
      <c r="F425" s="289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1" ht="14.1" customHeight="1" thickBot="1" x14ac:dyDescent="0.3">
      <c r="A426" s="290"/>
      <c r="B426" s="291"/>
      <c r="C426" s="291"/>
      <c r="D426" s="291"/>
      <c r="E426" s="291"/>
      <c r="F426" s="292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1" x14ac:dyDescent="0.25">
      <c r="A427" s="32" t="s">
        <v>128</v>
      </c>
      <c r="B427" s="293">
        <f>SUM(B421:T421)</f>
        <v>0</v>
      </c>
      <c r="C427" s="294"/>
      <c r="D427" s="294"/>
      <c r="E427" s="294"/>
      <c r="F427" s="295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1" x14ac:dyDescent="0.25">
      <c r="A428" s="207" t="s">
        <v>30</v>
      </c>
      <c r="B428" s="449" t="str">
        <f>IF('инд. оценка уровня 3кл.'!Y22=1,'инд. оценка уровня 2кл.'!$B$41,'инд. оценка уровня 2кл.'!$B$40)</f>
        <v>НИЖЕ БАЗОВОГО</v>
      </c>
      <c r="C428" s="450"/>
      <c r="D428" s="450"/>
      <c r="E428" s="450"/>
      <c r="F428" s="45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</row>
    <row r="429" spans="1:21" x14ac:dyDescent="0.25">
      <c r="A429" s="208"/>
      <c r="B429" s="448"/>
      <c r="C429" s="448"/>
      <c r="D429" s="448"/>
      <c r="E429" s="448"/>
      <c r="F429" s="448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</row>
    <row r="430" spans="1:21" x14ac:dyDescent="0.25">
      <c r="A430" s="35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</row>
    <row r="431" spans="1:21" x14ac:dyDescent="0.25">
      <c r="A431" s="35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</row>
    <row r="432" spans="1:21" x14ac:dyDescent="0.25">
      <c r="A432" s="36" t="s">
        <v>50</v>
      </c>
      <c r="B432" s="36"/>
      <c r="C432" s="27"/>
      <c r="D432" s="200"/>
      <c r="E432" s="200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</row>
    <row r="433" spans="1:21" x14ac:dyDescent="0.25">
      <c r="A433" s="37" t="s">
        <v>51</v>
      </c>
      <c r="B433" s="375"/>
      <c r="C433" s="375"/>
      <c r="D433" s="201"/>
      <c r="E433" s="200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</row>
    <row r="434" spans="1:21" x14ac:dyDescent="0.25">
      <c r="A434" s="37" t="s">
        <v>52</v>
      </c>
      <c r="B434" s="376"/>
      <c r="C434" s="376"/>
      <c r="D434" s="200"/>
      <c r="E434" s="200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</row>
    <row r="435" spans="1:21" x14ac:dyDescent="0.25">
      <c r="A435" s="35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</row>
    <row r="436" spans="1:21" x14ac:dyDescent="0.25">
      <c r="A436" s="35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</row>
    <row r="437" spans="1:21" x14ac:dyDescent="0.25">
      <c r="A437" s="35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</row>
    <row r="438" spans="1:21" x14ac:dyDescent="0.25">
      <c r="A438" s="35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</row>
    <row r="439" spans="1:21" x14ac:dyDescent="0.25">
      <c r="A439" s="35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</row>
    <row r="440" spans="1:21" x14ac:dyDescent="0.25">
      <c r="A440" s="35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</row>
    <row r="441" spans="1:21" x14ac:dyDescent="0.25">
      <c r="A441" s="35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</row>
    <row r="442" spans="1:21" x14ac:dyDescent="0.25">
      <c r="A442" s="35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</row>
    <row r="443" spans="1:21" ht="18" x14ac:dyDescent="0.25">
      <c r="A443" s="377" t="s">
        <v>113</v>
      </c>
      <c r="B443" s="377"/>
      <c r="C443" s="377"/>
      <c r="D443" s="377"/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7"/>
      <c r="P443" s="377"/>
      <c r="Q443" s="377"/>
      <c r="R443" s="377"/>
      <c r="S443" s="377"/>
      <c r="T443" s="377"/>
      <c r="U443" s="377"/>
    </row>
    <row r="444" spans="1:21" ht="18" thickBot="1" x14ac:dyDescent="0.35">
      <c r="A444" s="378">
        <f>A447</f>
        <v>0</v>
      </c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15">
        <f>U418+1</f>
        <v>18</v>
      </c>
    </row>
    <row r="445" spans="1:21" ht="13.8" x14ac:dyDescent="0.3">
      <c r="A445" s="16"/>
      <c r="B445" s="302" t="s">
        <v>18</v>
      </c>
      <c r="C445" s="303"/>
      <c r="D445" s="447"/>
      <c r="E445" s="447"/>
      <c r="F445" s="304"/>
      <c r="G445" s="302" t="s">
        <v>19</v>
      </c>
      <c r="H445" s="303"/>
      <c r="I445" s="303"/>
      <c r="J445" s="303"/>
      <c r="K445" s="303"/>
      <c r="L445" s="303"/>
      <c r="M445" s="303"/>
      <c r="N445" s="303"/>
      <c r="O445" s="303"/>
      <c r="P445" s="303"/>
      <c r="Q445" s="302" t="s">
        <v>34</v>
      </c>
      <c r="R445" s="303"/>
      <c r="S445" s="447"/>
      <c r="T445" s="304"/>
    </row>
    <row r="446" spans="1:21" ht="141.6" thickBot="1" x14ac:dyDescent="0.3">
      <c r="A446" s="17"/>
      <c r="B446" s="18" t="s">
        <v>39</v>
      </c>
      <c r="C446" s="19" t="s">
        <v>3</v>
      </c>
      <c r="D446" s="194" t="s">
        <v>13</v>
      </c>
      <c r="E446" s="194" t="s">
        <v>93</v>
      </c>
      <c r="F446" s="20" t="s">
        <v>94</v>
      </c>
      <c r="G446" s="18" t="s">
        <v>4</v>
      </c>
      <c r="H446" s="19" t="s">
        <v>5</v>
      </c>
      <c r="I446" s="19" t="s">
        <v>36</v>
      </c>
      <c r="J446" s="19" t="s">
        <v>40</v>
      </c>
      <c r="K446" s="19" t="s">
        <v>35</v>
      </c>
      <c r="L446" s="19" t="s">
        <v>8</v>
      </c>
      <c r="M446" s="19" t="s">
        <v>17</v>
      </c>
      <c r="N446" s="19" t="s">
        <v>124</v>
      </c>
      <c r="O446" s="19" t="s">
        <v>90</v>
      </c>
      <c r="P446" s="19" t="s">
        <v>123</v>
      </c>
      <c r="Q446" s="18" t="s">
        <v>14</v>
      </c>
      <c r="R446" s="19" t="s">
        <v>15</v>
      </c>
      <c r="S446" s="194" t="s">
        <v>16</v>
      </c>
      <c r="T446" s="20" t="s">
        <v>131</v>
      </c>
    </row>
    <row r="447" spans="1:21" x14ac:dyDescent="0.25">
      <c r="A447" s="21">
        <f>'инд. оценки 2 кл.'!A23</f>
        <v>0</v>
      </c>
      <c r="B447" s="22">
        <f>'Первичные данные 3 кл.'!E23</f>
        <v>0</v>
      </c>
      <c r="C447" s="22">
        <f>'Первичные данные 3 кл.'!H23</f>
        <v>0</v>
      </c>
      <c r="D447" s="23">
        <f>'Первичные данные 3 кл.'!K23</f>
        <v>0</v>
      </c>
      <c r="E447" s="23">
        <f>'Первичные данные 3 кл.'!N23</f>
        <v>0</v>
      </c>
      <c r="F447" s="23">
        <f>'Первичные данные 3 кл.'!Q23</f>
        <v>0</v>
      </c>
      <c r="G447" s="23">
        <f>'Первичные данные 3 кл.'!U23</f>
        <v>0</v>
      </c>
      <c r="H447" s="23">
        <f>'Первичные данные 3 кл.'!Y23</f>
        <v>0</v>
      </c>
      <c r="I447" s="23">
        <f>'Первичные данные 3 кл.'!AC23</f>
        <v>0</v>
      </c>
      <c r="J447" s="23">
        <f>'Первичные данные 3 кл.'!AG23</f>
        <v>0</v>
      </c>
      <c r="K447" s="23">
        <f>'Первичные данные 3 кл.'!AK23</f>
        <v>0</v>
      </c>
      <c r="L447" s="23">
        <f>'Первичные данные 3 кл.'!AO23</f>
        <v>0</v>
      </c>
      <c r="M447" s="23">
        <f>'Первичные данные 3 кл.'!AS23</f>
        <v>0</v>
      </c>
      <c r="N447" s="23">
        <f>'Первичные данные 3 кл.'!AW23</f>
        <v>0</v>
      </c>
      <c r="O447" s="23">
        <f>'Первичные данные 3 кл.'!BA23</f>
        <v>0</v>
      </c>
      <c r="P447" s="23">
        <f>'Первичные данные 3 кл.'!BE23</f>
        <v>0</v>
      </c>
      <c r="Q447" s="23">
        <f>'Первичные данные 3 кл.'!BI23</f>
        <v>0</v>
      </c>
      <c r="R447" s="23">
        <f>'Первичные данные 3 кл.'!BM23</f>
        <v>0</v>
      </c>
      <c r="S447" s="23">
        <f>'Первичные данные 3 кл.'!BQ23</f>
        <v>0</v>
      </c>
      <c r="T447" s="23">
        <f>'Первичные данные 3 кл.'!BU23</f>
        <v>0</v>
      </c>
    </row>
    <row r="448" spans="1:21" ht="13.8" thickBot="1" x14ac:dyDescent="0.3">
      <c r="A448" s="25" t="s">
        <v>47</v>
      </c>
      <c r="B448" s="296" t="str">
        <f>IF('инд. оценка уровня 3кл.'!V23=1,'инд. оценка уровня 2кл.'!$B$41,'инд. оценка уровня 2кл.'!$B$40)</f>
        <v>НИЖЕ БАЗОВОГО</v>
      </c>
      <c r="C448" s="297"/>
      <c r="D448" s="297"/>
      <c r="E448" s="297"/>
      <c r="F448" s="298"/>
      <c r="G448" s="296" t="str">
        <f>IF('инд. оценка уровня 3кл.'!W23=1,'инд. оценка уровня 2кл.'!$B$41,'инд. оценка уровня 2кл.'!$B$40)</f>
        <v>НИЖЕ БАЗОВОГО</v>
      </c>
      <c r="H448" s="297"/>
      <c r="I448" s="297"/>
      <c r="J448" s="297"/>
      <c r="K448" s="297"/>
      <c r="L448" s="297"/>
      <c r="M448" s="297"/>
      <c r="N448" s="297"/>
      <c r="O448" s="297"/>
      <c r="P448" s="297"/>
      <c r="Q448" s="296" t="str">
        <f>IF('инд. оценка уровня 3кл.'!X23=1,'инд. оценка уровня 2кл.'!$B$41,'инд. оценка уровня 2кл.'!$B$40)</f>
        <v>НИЖЕ БАЗОВОГО</v>
      </c>
      <c r="R448" s="297"/>
      <c r="S448" s="297"/>
      <c r="T448" s="298"/>
    </row>
    <row r="449" spans="1:20" x14ac:dyDescent="0.25">
      <c r="A449" s="25" t="s">
        <v>49</v>
      </c>
      <c r="B449" s="22" t="str">
        <f>'инд. прогресс 3 кл.'!C23</f>
        <v>D</v>
      </c>
      <c r="C449" s="22" t="str">
        <f>'инд. прогресс 3 кл.'!D23</f>
        <v>D</v>
      </c>
      <c r="D449" s="22" t="str">
        <f>'инд. прогресс 3 кл.'!E23</f>
        <v>D</v>
      </c>
      <c r="E449" s="452"/>
      <c r="F449" s="453"/>
      <c r="G449" s="22" t="str">
        <f>'инд. прогресс 3 кл.'!F23</f>
        <v>D</v>
      </c>
      <c r="H449" s="22" t="str">
        <f>'инд. прогресс 3 кл.'!G23</f>
        <v>D</v>
      </c>
      <c r="I449" s="22" t="str">
        <f>'инд. прогресс 3 кл.'!H23</f>
        <v>D</v>
      </c>
      <c r="J449" s="22" t="str">
        <f>'инд. прогресс 3 кл.'!I23</f>
        <v>D</v>
      </c>
      <c r="K449" s="22" t="str">
        <f>'инд. прогресс 3 кл.'!J23</f>
        <v>D</v>
      </c>
      <c r="L449" s="22" t="str">
        <f>'инд. прогресс 3 кл.'!K23</f>
        <v>D</v>
      </c>
      <c r="M449" s="22" t="str">
        <f>'инд. прогресс 3 кл.'!L23</f>
        <v>D</v>
      </c>
      <c r="N449" s="452"/>
      <c r="O449" s="454"/>
      <c r="P449" s="453"/>
      <c r="Q449" s="22" t="str">
        <f>'инд. прогресс 3 кл.'!M23</f>
        <v>D</v>
      </c>
      <c r="R449" s="22" t="str">
        <f>'инд. прогресс 3 кл.'!N23</f>
        <v>D</v>
      </c>
      <c r="S449" s="22" t="str">
        <f>'инд. прогресс 3 кл.'!O23</f>
        <v>D</v>
      </c>
      <c r="T449" s="206"/>
    </row>
    <row r="450" spans="1:20" ht="13.8" thickBot="1" x14ac:dyDescent="0.3">
      <c r="A450" s="202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ht="12.9" customHeight="1" x14ac:dyDescent="0.25">
      <c r="A451" s="287" t="s">
        <v>42</v>
      </c>
      <c r="B451" s="288"/>
      <c r="C451" s="288"/>
      <c r="D451" s="288"/>
      <c r="E451" s="288"/>
      <c r="F451" s="289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ht="14.1" customHeight="1" thickBot="1" x14ac:dyDescent="0.3">
      <c r="A452" s="290"/>
      <c r="B452" s="291"/>
      <c r="C452" s="291"/>
      <c r="D452" s="291"/>
      <c r="E452" s="291"/>
      <c r="F452" s="292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x14ac:dyDescent="0.25">
      <c r="A453" s="32" t="s">
        <v>128</v>
      </c>
      <c r="B453" s="293">
        <f>SUM(B447:T447)</f>
        <v>0</v>
      </c>
      <c r="C453" s="294"/>
      <c r="D453" s="294"/>
      <c r="E453" s="294"/>
      <c r="F453" s="295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x14ac:dyDescent="0.25">
      <c r="A454" s="207" t="s">
        <v>30</v>
      </c>
      <c r="B454" s="449" t="str">
        <f>IF('инд. оценка уровня 3кл.'!Y23=1,'инд. оценка уровня 2кл.'!$B$41,'инд. оценка уровня 2кл.'!$B$40)</f>
        <v>НИЖЕ БАЗОВОГО</v>
      </c>
      <c r="C454" s="450"/>
      <c r="D454" s="450"/>
      <c r="E454" s="450"/>
      <c r="F454" s="45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x14ac:dyDescent="0.25">
      <c r="A455" s="208"/>
      <c r="B455" s="448"/>
      <c r="C455" s="448"/>
      <c r="D455" s="448"/>
      <c r="E455" s="448"/>
      <c r="F455" s="448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x14ac:dyDescent="0.25">
      <c r="A456" s="3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x14ac:dyDescent="0.25">
      <c r="A457" s="35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x14ac:dyDescent="0.25">
      <c r="A458" s="36" t="s">
        <v>50</v>
      </c>
      <c r="B458" s="36"/>
      <c r="C458" s="27"/>
      <c r="D458" s="200"/>
      <c r="E458" s="200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x14ac:dyDescent="0.25">
      <c r="A459" s="37" t="s">
        <v>51</v>
      </c>
      <c r="B459" s="375"/>
      <c r="C459" s="375"/>
      <c r="D459" s="201"/>
      <c r="E459" s="200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x14ac:dyDescent="0.25">
      <c r="A460" s="37" t="s">
        <v>52</v>
      </c>
      <c r="B460" s="376"/>
      <c r="C460" s="376"/>
      <c r="D460" s="200"/>
      <c r="E460" s="200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</row>
    <row r="461" spans="1:20" x14ac:dyDescent="0.25">
      <c r="A461" s="35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</row>
    <row r="462" spans="1:20" x14ac:dyDescent="0.25">
      <c r="A462" s="35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</row>
    <row r="463" spans="1:20" x14ac:dyDescent="0.25">
      <c r="A463" s="35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</row>
    <row r="464" spans="1:20" x14ac:dyDescent="0.25">
      <c r="A464" s="35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</row>
    <row r="465" spans="1:21" x14ac:dyDescent="0.25">
      <c r="A465" s="35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</row>
    <row r="466" spans="1:21" x14ac:dyDescent="0.25">
      <c r="A466" s="35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</row>
    <row r="467" spans="1:21" x14ac:dyDescent="0.25">
      <c r="A467" s="35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</row>
    <row r="468" spans="1:21" x14ac:dyDescent="0.25">
      <c r="A468" s="35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</row>
    <row r="469" spans="1:21" ht="18" x14ac:dyDescent="0.25">
      <c r="A469" s="377" t="s">
        <v>113</v>
      </c>
      <c r="B469" s="377"/>
      <c r="C469" s="377"/>
      <c r="D469" s="377"/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7"/>
      <c r="P469" s="377"/>
      <c r="Q469" s="377"/>
      <c r="R469" s="377"/>
      <c r="S469" s="377"/>
      <c r="T469" s="377"/>
      <c r="U469" s="377"/>
    </row>
    <row r="470" spans="1:21" ht="18" thickBot="1" x14ac:dyDescent="0.35">
      <c r="A470" s="378">
        <f>A473</f>
        <v>0</v>
      </c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15">
        <f>U444+1</f>
        <v>19</v>
      </c>
    </row>
    <row r="471" spans="1:21" ht="13.8" x14ac:dyDescent="0.3">
      <c r="A471" s="16"/>
      <c r="B471" s="302" t="s">
        <v>18</v>
      </c>
      <c r="C471" s="303"/>
      <c r="D471" s="447"/>
      <c r="E471" s="447"/>
      <c r="F471" s="304"/>
      <c r="G471" s="302" t="s">
        <v>19</v>
      </c>
      <c r="H471" s="303"/>
      <c r="I471" s="303"/>
      <c r="J471" s="303"/>
      <c r="K471" s="303"/>
      <c r="L471" s="303"/>
      <c r="M471" s="303"/>
      <c r="N471" s="303"/>
      <c r="O471" s="303"/>
      <c r="P471" s="303"/>
      <c r="Q471" s="302" t="s">
        <v>34</v>
      </c>
      <c r="R471" s="303"/>
      <c r="S471" s="447"/>
      <c r="T471" s="304"/>
    </row>
    <row r="472" spans="1:21" ht="141.6" thickBot="1" x14ac:dyDescent="0.3">
      <c r="A472" s="17"/>
      <c r="B472" s="18" t="s">
        <v>39</v>
      </c>
      <c r="C472" s="19" t="s">
        <v>3</v>
      </c>
      <c r="D472" s="194" t="s">
        <v>13</v>
      </c>
      <c r="E472" s="194" t="s">
        <v>93</v>
      </c>
      <c r="F472" s="20" t="s">
        <v>94</v>
      </c>
      <c r="G472" s="18" t="s">
        <v>4</v>
      </c>
      <c r="H472" s="19" t="s">
        <v>5</v>
      </c>
      <c r="I472" s="19" t="s">
        <v>36</v>
      </c>
      <c r="J472" s="19" t="s">
        <v>40</v>
      </c>
      <c r="K472" s="19" t="s">
        <v>35</v>
      </c>
      <c r="L472" s="19" t="s">
        <v>8</v>
      </c>
      <c r="M472" s="19" t="s">
        <v>17</v>
      </c>
      <c r="N472" s="19" t="s">
        <v>124</v>
      </c>
      <c r="O472" s="19" t="s">
        <v>90</v>
      </c>
      <c r="P472" s="19" t="s">
        <v>123</v>
      </c>
      <c r="Q472" s="18" t="s">
        <v>14</v>
      </c>
      <c r="R472" s="19" t="s">
        <v>15</v>
      </c>
      <c r="S472" s="194" t="s">
        <v>16</v>
      </c>
      <c r="T472" s="20" t="s">
        <v>131</v>
      </c>
    </row>
    <row r="473" spans="1:21" x14ac:dyDescent="0.25">
      <c r="A473" s="21">
        <f>'инд. оценки 2 кл.'!A24</f>
        <v>0</v>
      </c>
      <c r="B473" s="22">
        <f>'Первичные данные 3 кл.'!E24</f>
        <v>0</v>
      </c>
      <c r="C473" s="22">
        <f>'Первичные данные 3 кл.'!H24</f>
        <v>0</v>
      </c>
      <c r="D473" s="23">
        <f>'Первичные данные 3 кл.'!K24</f>
        <v>0</v>
      </c>
      <c r="E473" s="23">
        <f>'Первичные данные 3 кл.'!N24</f>
        <v>0</v>
      </c>
      <c r="F473" s="23">
        <f>'Первичные данные 3 кл.'!Q24</f>
        <v>0</v>
      </c>
      <c r="G473" s="23">
        <f>'Первичные данные 3 кл.'!U24</f>
        <v>0</v>
      </c>
      <c r="H473" s="23">
        <f>'Первичные данные 3 кл.'!Y24</f>
        <v>0</v>
      </c>
      <c r="I473" s="23">
        <f>'Первичные данные 3 кл.'!AC24</f>
        <v>0</v>
      </c>
      <c r="J473" s="23">
        <f>'Первичные данные 3 кл.'!AG24</f>
        <v>0</v>
      </c>
      <c r="K473" s="23">
        <f>'Первичные данные 3 кл.'!AK24</f>
        <v>0</v>
      </c>
      <c r="L473" s="23">
        <f>'Первичные данные 3 кл.'!AO24</f>
        <v>0</v>
      </c>
      <c r="M473" s="23">
        <f>'Первичные данные 3 кл.'!AS24</f>
        <v>0</v>
      </c>
      <c r="N473" s="23">
        <f>'Первичные данные 3 кл.'!AW24</f>
        <v>0</v>
      </c>
      <c r="O473" s="23">
        <f>'Первичные данные 3 кл.'!BA24</f>
        <v>0</v>
      </c>
      <c r="P473" s="23">
        <f>'Первичные данные 3 кл.'!BE24</f>
        <v>0</v>
      </c>
      <c r="Q473" s="23">
        <f>'Первичные данные 3 кл.'!BI24</f>
        <v>0</v>
      </c>
      <c r="R473" s="23">
        <f>'Первичные данные 3 кл.'!BM24</f>
        <v>0</v>
      </c>
      <c r="S473" s="23">
        <f>'Первичные данные 3 кл.'!BQ24</f>
        <v>0</v>
      </c>
      <c r="T473" s="23">
        <f>'Первичные данные 3 кл.'!BU24</f>
        <v>0</v>
      </c>
    </row>
    <row r="474" spans="1:21" ht="13.8" thickBot="1" x14ac:dyDescent="0.3">
      <c r="A474" s="25" t="s">
        <v>47</v>
      </c>
      <c r="B474" s="296" t="str">
        <f>IF('инд. оценка уровня 3кл.'!V24=1,'инд. оценка уровня 2кл.'!$B$41,'инд. оценка уровня 2кл.'!$B$40)</f>
        <v>НИЖЕ БАЗОВОГО</v>
      </c>
      <c r="C474" s="297"/>
      <c r="D474" s="297"/>
      <c r="E474" s="297"/>
      <c r="F474" s="298"/>
      <c r="G474" s="296" t="str">
        <f>IF('инд. оценка уровня 3кл.'!W24=1,'инд. оценка уровня 2кл.'!$B$41,'инд. оценка уровня 2кл.'!$B$40)</f>
        <v>НИЖЕ БАЗОВОГО</v>
      </c>
      <c r="H474" s="297"/>
      <c r="I474" s="297"/>
      <c r="J474" s="297"/>
      <c r="K474" s="297"/>
      <c r="L474" s="297"/>
      <c r="M474" s="297"/>
      <c r="N474" s="297"/>
      <c r="O474" s="297"/>
      <c r="P474" s="297"/>
      <c r="Q474" s="296" t="str">
        <f>IF('инд. оценка уровня 3кл.'!X24=1,'инд. оценка уровня 2кл.'!$B$41,'инд. оценка уровня 2кл.'!$B$40)</f>
        <v>НИЖЕ БАЗОВОГО</v>
      </c>
      <c r="R474" s="297"/>
      <c r="S474" s="297"/>
      <c r="T474" s="298"/>
    </row>
    <row r="475" spans="1:21" x14ac:dyDescent="0.25">
      <c r="A475" s="25" t="s">
        <v>49</v>
      </c>
      <c r="B475" s="22" t="str">
        <f>'инд. прогресс 3 кл.'!C24</f>
        <v>D</v>
      </c>
      <c r="C475" s="22" t="str">
        <f>'инд. прогресс 3 кл.'!D24</f>
        <v>D</v>
      </c>
      <c r="D475" s="22" t="str">
        <f>'инд. прогресс 3 кл.'!E24</f>
        <v>D</v>
      </c>
      <c r="E475" s="452"/>
      <c r="F475" s="453"/>
      <c r="G475" s="22" t="str">
        <f>'инд. прогресс 3 кл.'!F24</f>
        <v>D</v>
      </c>
      <c r="H475" s="22" t="str">
        <f>'инд. прогресс 3 кл.'!G24</f>
        <v>D</v>
      </c>
      <c r="I475" s="22" t="str">
        <f>'инд. прогресс 3 кл.'!H24</f>
        <v>D</v>
      </c>
      <c r="J475" s="22" t="str">
        <f>'инд. прогресс 3 кл.'!I24</f>
        <v>D</v>
      </c>
      <c r="K475" s="22" t="str">
        <f>'инд. прогресс 3 кл.'!J24</f>
        <v>D</v>
      </c>
      <c r="L475" s="22" t="str">
        <f>'инд. прогресс 3 кл.'!K24</f>
        <v>D</v>
      </c>
      <c r="M475" s="22" t="str">
        <f>'инд. прогресс 3 кл.'!L24</f>
        <v>D</v>
      </c>
      <c r="N475" s="452"/>
      <c r="O475" s="454"/>
      <c r="P475" s="453"/>
      <c r="Q475" s="22" t="str">
        <f>'инд. прогресс 3 кл.'!M24</f>
        <v>D</v>
      </c>
      <c r="R475" s="22" t="str">
        <f>'инд. прогресс 3 кл.'!N24</f>
        <v>D</v>
      </c>
      <c r="S475" s="22" t="str">
        <f>'инд. прогресс 3 кл.'!O24</f>
        <v>D</v>
      </c>
      <c r="T475" s="206"/>
    </row>
    <row r="476" spans="1:21" ht="13.8" thickBot="1" x14ac:dyDescent="0.3">
      <c r="A476" s="202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1" ht="12.9" customHeight="1" x14ac:dyDescent="0.25">
      <c r="A477" s="287" t="s">
        <v>42</v>
      </c>
      <c r="B477" s="288"/>
      <c r="C477" s="288"/>
      <c r="D477" s="288"/>
      <c r="E477" s="288"/>
      <c r="F477" s="289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1" ht="14.1" customHeight="1" thickBot="1" x14ac:dyDescent="0.3">
      <c r="A478" s="290"/>
      <c r="B478" s="291"/>
      <c r="C478" s="291"/>
      <c r="D478" s="291"/>
      <c r="E478" s="291"/>
      <c r="F478" s="292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1" x14ac:dyDescent="0.25">
      <c r="A479" s="32" t="s">
        <v>128</v>
      </c>
      <c r="B479" s="293">
        <f>SUM(B473:T473)</f>
        <v>0</v>
      </c>
      <c r="C479" s="294"/>
      <c r="D479" s="294"/>
      <c r="E479" s="294"/>
      <c r="F479" s="295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1" x14ac:dyDescent="0.25">
      <c r="A480" s="207" t="s">
        <v>30</v>
      </c>
      <c r="B480" s="449" t="str">
        <f>IF('инд. оценка уровня 3кл.'!Y24=1,'инд. оценка уровня 2кл.'!$B$41,'инд. оценка уровня 2кл.'!$B$40)</f>
        <v>НИЖЕ БАЗОВОГО</v>
      </c>
      <c r="C480" s="450"/>
      <c r="D480" s="450"/>
      <c r="E480" s="450"/>
      <c r="F480" s="45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</row>
    <row r="481" spans="1:21" x14ac:dyDescent="0.25">
      <c r="A481" s="208"/>
      <c r="B481" s="448"/>
      <c r="C481" s="448"/>
      <c r="D481" s="448"/>
      <c r="E481" s="448"/>
      <c r="F481" s="448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</row>
    <row r="482" spans="1:21" x14ac:dyDescent="0.25">
      <c r="A482" s="35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</row>
    <row r="483" spans="1:21" x14ac:dyDescent="0.25">
      <c r="A483" s="35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</row>
    <row r="484" spans="1:21" x14ac:dyDescent="0.25">
      <c r="A484" s="36" t="s">
        <v>50</v>
      </c>
      <c r="B484" s="36"/>
      <c r="C484" s="27"/>
      <c r="D484" s="200"/>
      <c r="E484" s="200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</row>
    <row r="485" spans="1:21" x14ac:dyDescent="0.25">
      <c r="A485" s="37" t="s">
        <v>51</v>
      </c>
      <c r="B485" s="375"/>
      <c r="C485" s="375"/>
      <c r="D485" s="201"/>
      <c r="E485" s="200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</row>
    <row r="486" spans="1:21" x14ac:dyDescent="0.25">
      <c r="A486" s="37" t="s">
        <v>52</v>
      </c>
      <c r="B486" s="376"/>
      <c r="C486" s="376"/>
      <c r="D486" s="200"/>
      <c r="E486" s="200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</row>
    <row r="487" spans="1:21" x14ac:dyDescent="0.25">
      <c r="A487" s="35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</row>
    <row r="488" spans="1:21" x14ac:dyDescent="0.25">
      <c r="A488" s="35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</row>
    <row r="489" spans="1:21" x14ac:dyDescent="0.25">
      <c r="A489" s="35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</row>
    <row r="490" spans="1:21" x14ac:dyDescent="0.25">
      <c r="A490" s="35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</row>
    <row r="491" spans="1:21" x14ac:dyDescent="0.25">
      <c r="A491" s="35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</row>
    <row r="492" spans="1:21" x14ac:dyDescent="0.25">
      <c r="A492" s="35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</row>
    <row r="493" spans="1:21" x14ac:dyDescent="0.25">
      <c r="A493" s="35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</row>
    <row r="494" spans="1:21" x14ac:dyDescent="0.25">
      <c r="A494" s="35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</row>
    <row r="495" spans="1:21" ht="18" x14ac:dyDescent="0.25">
      <c r="A495" s="377" t="s">
        <v>113</v>
      </c>
      <c r="B495" s="377"/>
      <c r="C495" s="377"/>
      <c r="D495" s="377"/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7"/>
      <c r="P495" s="377"/>
      <c r="Q495" s="377"/>
      <c r="R495" s="377"/>
      <c r="S495" s="377"/>
      <c r="T495" s="377"/>
      <c r="U495" s="377"/>
    </row>
    <row r="496" spans="1:21" ht="18" thickBot="1" x14ac:dyDescent="0.35">
      <c r="A496" s="378">
        <f>A499</f>
        <v>0</v>
      </c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15">
        <f>U470+1</f>
        <v>20</v>
      </c>
    </row>
    <row r="497" spans="1:20" ht="13.8" x14ac:dyDescent="0.3">
      <c r="A497" s="16"/>
      <c r="B497" s="302" t="s">
        <v>18</v>
      </c>
      <c r="C497" s="303"/>
      <c r="D497" s="447"/>
      <c r="E497" s="447"/>
      <c r="F497" s="304"/>
      <c r="G497" s="302" t="s">
        <v>19</v>
      </c>
      <c r="H497" s="303"/>
      <c r="I497" s="303"/>
      <c r="J497" s="303"/>
      <c r="K497" s="303"/>
      <c r="L497" s="303"/>
      <c r="M497" s="303"/>
      <c r="N497" s="303"/>
      <c r="O497" s="303"/>
      <c r="P497" s="303"/>
      <c r="Q497" s="302" t="s">
        <v>34</v>
      </c>
      <c r="R497" s="303"/>
      <c r="S497" s="447"/>
      <c r="T497" s="304"/>
    </row>
    <row r="498" spans="1:20" ht="141.6" thickBot="1" x14ac:dyDescent="0.3">
      <c r="A498" s="17"/>
      <c r="B498" s="18" t="s">
        <v>39</v>
      </c>
      <c r="C498" s="19" t="s">
        <v>3</v>
      </c>
      <c r="D498" s="194" t="s">
        <v>13</v>
      </c>
      <c r="E498" s="194" t="s">
        <v>93</v>
      </c>
      <c r="F498" s="20" t="s">
        <v>94</v>
      </c>
      <c r="G498" s="18" t="s">
        <v>4</v>
      </c>
      <c r="H498" s="19" t="s">
        <v>5</v>
      </c>
      <c r="I498" s="19" t="s">
        <v>36</v>
      </c>
      <c r="J498" s="19" t="s">
        <v>40</v>
      </c>
      <c r="K498" s="19" t="s">
        <v>35</v>
      </c>
      <c r="L498" s="19" t="s">
        <v>8</v>
      </c>
      <c r="M498" s="19" t="s">
        <v>17</v>
      </c>
      <c r="N498" s="19" t="s">
        <v>124</v>
      </c>
      <c r="O498" s="19" t="s">
        <v>90</v>
      </c>
      <c r="P498" s="19" t="s">
        <v>123</v>
      </c>
      <c r="Q498" s="18" t="s">
        <v>14</v>
      </c>
      <c r="R498" s="19" t="s">
        <v>15</v>
      </c>
      <c r="S498" s="194" t="s">
        <v>16</v>
      </c>
      <c r="T498" s="20" t="s">
        <v>131</v>
      </c>
    </row>
    <row r="499" spans="1:20" x14ac:dyDescent="0.25">
      <c r="A499" s="21">
        <f>'инд. оценки 2 кл.'!A25</f>
        <v>0</v>
      </c>
      <c r="B499" s="22">
        <f>'Первичные данные 3 кл.'!E25</f>
        <v>0</v>
      </c>
      <c r="C499" s="22">
        <f>'Первичные данные 3 кл.'!H25</f>
        <v>0</v>
      </c>
      <c r="D499" s="23">
        <f>'Первичные данные 3 кл.'!K25</f>
        <v>0</v>
      </c>
      <c r="E499" s="23">
        <f>'Первичные данные 3 кл.'!N25</f>
        <v>0</v>
      </c>
      <c r="F499" s="23">
        <f>'Первичные данные 3 кл.'!Q25</f>
        <v>0</v>
      </c>
      <c r="G499" s="23">
        <f>'Первичные данные 3 кл.'!U25</f>
        <v>0</v>
      </c>
      <c r="H499" s="23">
        <f>'Первичные данные 3 кл.'!Y25</f>
        <v>0</v>
      </c>
      <c r="I499" s="23">
        <f>'Первичные данные 3 кл.'!AC25</f>
        <v>0</v>
      </c>
      <c r="J499" s="23">
        <f>'Первичные данные 3 кл.'!AG25</f>
        <v>0</v>
      </c>
      <c r="K499" s="23">
        <f>'Первичные данные 3 кл.'!AK25</f>
        <v>0</v>
      </c>
      <c r="L499" s="23">
        <f>'Первичные данные 3 кл.'!AO25</f>
        <v>0</v>
      </c>
      <c r="M499" s="23">
        <f>'Первичные данные 3 кл.'!AS25</f>
        <v>0</v>
      </c>
      <c r="N499" s="23">
        <f>'Первичные данные 3 кл.'!AW25</f>
        <v>0</v>
      </c>
      <c r="O499" s="23">
        <f>'Первичные данные 3 кл.'!BA25</f>
        <v>0</v>
      </c>
      <c r="P499" s="23">
        <f>'Первичные данные 3 кл.'!BE25</f>
        <v>0</v>
      </c>
      <c r="Q499" s="23">
        <f>'Первичные данные 3 кл.'!BI25</f>
        <v>0</v>
      </c>
      <c r="R499" s="23">
        <f>'Первичные данные 3 кл.'!BM25</f>
        <v>0</v>
      </c>
      <c r="S499" s="23">
        <f>'Первичные данные 3 кл.'!BQ25</f>
        <v>0</v>
      </c>
      <c r="T499" s="23">
        <f>'Первичные данные 3 кл.'!BU25</f>
        <v>0</v>
      </c>
    </row>
    <row r="500" spans="1:20" ht="13.8" thickBot="1" x14ac:dyDescent="0.3">
      <c r="A500" s="25" t="s">
        <v>47</v>
      </c>
      <c r="B500" s="296" t="str">
        <f>IF('инд. оценка уровня 3кл.'!V25=1,'инд. оценка уровня 2кл.'!$B$41,'инд. оценка уровня 2кл.'!$B$40)</f>
        <v>НИЖЕ БАЗОВОГО</v>
      </c>
      <c r="C500" s="297"/>
      <c r="D500" s="297"/>
      <c r="E500" s="297"/>
      <c r="F500" s="298"/>
      <c r="G500" s="296" t="str">
        <f>IF('инд. оценка уровня 3кл.'!W25=1,'инд. оценка уровня 2кл.'!$B$41,'инд. оценка уровня 2кл.'!$B$40)</f>
        <v>НИЖЕ БАЗОВОГО</v>
      </c>
      <c r="H500" s="297"/>
      <c r="I500" s="297"/>
      <c r="J500" s="297"/>
      <c r="K500" s="297"/>
      <c r="L500" s="297"/>
      <c r="M500" s="297"/>
      <c r="N500" s="297"/>
      <c r="O500" s="297"/>
      <c r="P500" s="297"/>
      <c r="Q500" s="296" t="str">
        <f>IF('инд. оценка уровня 3кл.'!X25=1,'инд. оценка уровня 2кл.'!$B$41,'инд. оценка уровня 2кл.'!$B$40)</f>
        <v>НИЖЕ БАЗОВОГО</v>
      </c>
      <c r="R500" s="297"/>
      <c r="S500" s="297"/>
      <c r="T500" s="298"/>
    </row>
    <row r="501" spans="1:20" x14ac:dyDescent="0.25">
      <c r="A501" s="25" t="s">
        <v>49</v>
      </c>
      <c r="B501" s="22" t="str">
        <f>'инд. прогресс 3 кл.'!C25</f>
        <v>D</v>
      </c>
      <c r="C501" s="22" t="str">
        <f>'инд. прогресс 3 кл.'!D25</f>
        <v>D</v>
      </c>
      <c r="D501" s="22" t="str">
        <f>'инд. прогресс 3 кл.'!E25</f>
        <v>D</v>
      </c>
      <c r="E501" s="452"/>
      <c r="F501" s="453"/>
      <c r="G501" s="22" t="str">
        <f>'инд. прогресс 3 кл.'!F25</f>
        <v>D</v>
      </c>
      <c r="H501" s="22" t="str">
        <f>'инд. прогресс 3 кл.'!G25</f>
        <v>D</v>
      </c>
      <c r="I501" s="22" t="str">
        <f>'инд. прогресс 3 кл.'!H25</f>
        <v>D</v>
      </c>
      <c r="J501" s="22" t="str">
        <f>'инд. прогресс 3 кл.'!I25</f>
        <v>D</v>
      </c>
      <c r="K501" s="22" t="str">
        <f>'инд. прогресс 3 кл.'!J25</f>
        <v>D</v>
      </c>
      <c r="L501" s="22" t="str">
        <f>'инд. прогресс 3 кл.'!K25</f>
        <v>D</v>
      </c>
      <c r="M501" s="22" t="str">
        <f>'инд. прогресс 3 кл.'!L25</f>
        <v>D</v>
      </c>
      <c r="N501" s="452"/>
      <c r="O501" s="454"/>
      <c r="P501" s="453"/>
      <c r="Q501" s="22" t="str">
        <f>'инд. прогресс 3 кл.'!M25</f>
        <v>D</v>
      </c>
      <c r="R501" s="22" t="str">
        <f>'инд. прогресс 3 кл.'!N25</f>
        <v>D</v>
      </c>
      <c r="S501" s="22" t="str">
        <f>'инд. прогресс 3 кл.'!O25</f>
        <v>D</v>
      </c>
      <c r="T501" s="206"/>
    </row>
    <row r="502" spans="1:20" ht="13.8" thickBot="1" x14ac:dyDescent="0.3">
      <c r="A502" s="202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</row>
    <row r="503" spans="1:20" ht="12.9" customHeight="1" x14ac:dyDescent="0.25">
      <c r="A503" s="287" t="s">
        <v>42</v>
      </c>
      <c r="B503" s="288"/>
      <c r="C503" s="288"/>
      <c r="D503" s="288"/>
      <c r="E503" s="288"/>
      <c r="F503" s="289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</row>
    <row r="504" spans="1:20" ht="14.1" customHeight="1" thickBot="1" x14ac:dyDescent="0.3">
      <c r="A504" s="290"/>
      <c r="B504" s="291"/>
      <c r="C504" s="291"/>
      <c r="D504" s="291"/>
      <c r="E504" s="291"/>
      <c r="F504" s="292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</row>
    <row r="505" spans="1:20" x14ac:dyDescent="0.25">
      <c r="A505" s="32" t="s">
        <v>128</v>
      </c>
      <c r="B505" s="293">
        <f>SUM(B499:T499)</f>
        <v>0</v>
      </c>
      <c r="C505" s="294"/>
      <c r="D505" s="294"/>
      <c r="E505" s="294"/>
      <c r="F505" s="295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</row>
    <row r="506" spans="1:20" x14ac:dyDescent="0.25">
      <c r="A506" s="207" t="s">
        <v>30</v>
      </c>
      <c r="B506" s="449" t="str">
        <f>IF('инд. оценка уровня 3кл.'!Y25=1,'инд. оценка уровня 2кл.'!$B$41,'инд. оценка уровня 2кл.'!$B$40)</f>
        <v>НИЖЕ БАЗОВОГО</v>
      </c>
      <c r="C506" s="450"/>
      <c r="D506" s="450"/>
      <c r="E506" s="450"/>
      <c r="F506" s="45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</row>
    <row r="507" spans="1:20" x14ac:dyDescent="0.25">
      <c r="A507" s="208"/>
      <c r="B507" s="448"/>
      <c r="C507" s="448"/>
      <c r="D507" s="448"/>
      <c r="E507" s="448"/>
      <c r="F507" s="448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</row>
    <row r="508" spans="1:20" x14ac:dyDescent="0.25">
      <c r="A508" s="35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</row>
    <row r="509" spans="1:20" x14ac:dyDescent="0.25">
      <c r="A509" s="35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</row>
    <row r="510" spans="1:20" x14ac:dyDescent="0.25">
      <c r="A510" s="36" t="s">
        <v>50</v>
      </c>
      <c r="B510" s="36"/>
      <c r="C510" s="27"/>
      <c r="D510" s="200"/>
      <c r="E510" s="200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</row>
    <row r="511" spans="1:20" x14ac:dyDescent="0.25">
      <c r="A511" s="37" t="s">
        <v>51</v>
      </c>
      <c r="B511" s="375"/>
      <c r="C511" s="375"/>
      <c r="D511" s="201"/>
      <c r="E511" s="200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</row>
    <row r="512" spans="1:20" x14ac:dyDescent="0.25">
      <c r="A512" s="37" t="s">
        <v>52</v>
      </c>
      <c r="B512" s="376"/>
      <c r="C512" s="376"/>
      <c r="D512" s="200"/>
      <c r="E512" s="200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</row>
    <row r="513" spans="1:21" x14ac:dyDescent="0.25">
      <c r="A513" s="35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</row>
    <row r="514" spans="1:21" x14ac:dyDescent="0.25">
      <c r="A514" s="35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</row>
    <row r="515" spans="1:21" x14ac:dyDescent="0.25">
      <c r="A515" s="35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</row>
    <row r="516" spans="1:21" x14ac:dyDescent="0.25">
      <c r="A516" s="35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</row>
    <row r="517" spans="1:21" x14ac:dyDescent="0.25">
      <c r="A517" s="35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</row>
    <row r="518" spans="1:21" x14ac:dyDescent="0.25">
      <c r="A518" s="35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</row>
    <row r="519" spans="1:21" x14ac:dyDescent="0.25">
      <c r="A519" s="35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</row>
    <row r="520" spans="1:21" x14ac:dyDescent="0.25">
      <c r="A520" s="35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</row>
    <row r="521" spans="1:21" ht="18" x14ac:dyDescent="0.25">
      <c r="A521" s="377" t="s">
        <v>113</v>
      </c>
      <c r="B521" s="377"/>
      <c r="C521" s="377"/>
      <c r="D521" s="377"/>
      <c r="E521" s="377"/>
      <c r="F521" s="377"/>
      <c r="G521" s="377"/>
      <c r="H521" s="377"/>
      <c r="I521" s="377"/>
      <c r="J521" s="377"/>
      <c r="K521" s="377"/>
      <c r="L521" s="377"/>
      <c r="M521" s="377"/>
      <c r="N521" s="377"/>
      <c r="O521" s="377"/>
      <c r="P521" s="377"/>
      <c r="Q521" s="377"/>
      <c r="R521" s="377"/>
      <c r="S521" s="377"/>
      <c r="T521" s="377"/>
      <c r="U521" s="377"/>
    </row>
    <row r="522" spans="1:21" ht="18" thickBot="1" x14ac:dyDescent="0.35">
      <c r="A522" s="378">
        <f>A525</f>
        <v>0</v>
      </c>
      <c r="B522" s="378"/>
      <c r="C522" s="378"/>
      <c r="D522" s="378"/>
      <c r="E522" s="378"/>
      <c r="F522" s="378"/>
      <c r="G522" s="378"/>
      <c r="H522" s="378"/>
      <c r="I522" s="378"/>
      <c r="J522" s="378"/>
      <c r="K522" s="378"/>
      <c r="L522" s="378"/>
      <c r="M522" s="378"/>
      <c r="N522" s="378"/>
      <c r="O522" s="378"/>
      <c r="P522" s="378"/>
      <c r="Q522" s="378"/>
      <c r="R522" s="378"/>
      <c r="S522" s="378"/>
      <c r="T522" s="378"/>
      <c r="U522" s="15">
        <f>U496+1</f>
        <v>21</v>
      </c>
    </row>
    <row r="523" spans="1:21" ht="13.8" x14ac:dyDescent="0.3">
      <c r="A523" s="16"/>
      <c r="B523" s="302" t="s">
        <v>18</v>
      </c>
      <c r="C523" s="303"/>
      <c r="D523" s="447"/>
      <c r="E523" s="447"/>
      <c r="F523" s="304"/>
      <c r="G523" s="302" t="s">
        <v>19</v>
      </c>
      <c r="H523" s="303"/>
      <c r="I523" s="303"/>
      <c r="J523" s="303"/>
      <c r="K523" s="303"/>
      <c r="L523" s="303"/>
      <c r="M523" s="303"/>
      <c r="N523" s="303"/>
      <c r="O523" s="303"/>
      <c r="P523" s="303"/>
      <c r="Q523" s="302" t="s">
        <v>34</v>
      </c>
      <c r="R523" s="303"/>
      <c r="S523" s="447"/>
      <c r="T523" s="304"/>
    </row>
    <row r="524" spans="1:21" ht="141.6" thickBot="1" x14ac:dyDescent="0.3">
      <c r="A524" s="17"/>
      <c r="B524" s="18" t="s">
        <v>39</v>
      </c>
      <c r="C524" s="19" t="s">
        <v>3</v>
      </c>
      <c r="D524" s="194" t="s">
        <v>13</v>
      </c>
      <c r="E524" s="194" t="s">
        <v>93</v>
      </c>
      <c r="F524" s="20" t="s">
        <v>94</v>
      </c>
      <c r="G524" s="18" t="s">
        <v>4</v>
      </c>
      <c r="H524" s="19" t="s">
        <v>5</v>
      </c>
      <c r="I524" s="19" t="s">
        <v>36</v>
      </c>
      <c r="J524" s="19" t="s">
        <v>40</v>
      </c>
      <c r="K524" s="19" t="s">
        <v>35</v>
      </c>
      <c r="L524" s="19" t="s">
        <v>8</v>
      </c>
      <c r="M524" s="19" t="s">
        <v>17</v>
      </c>
      <c r="N524" s="19" t="s">
        <v>124</v>
      </c>
      <c r="O524" s="19" t="s">
        <v>90</v>
      </c>
      <c r="P524" s="19" t="s">
        <v>123</v>
      </c>
      <c r="Q524" s="18" t="s">
        <v>14</v>
      </c>
      <c r="R524" s="19" t="s">
        <v>15</v>
      </c>
      <c r="S524" s="194" t="s">
        <v>16</v>
      </c>
      <c r="T524" s="20" t="s">
        <v>131</v>
      </c>
    </row>
    <row r="525" spans="1:21" x14ac:dyDescent="0.25">
      <c r="A525" s="21">
        <f>'инд. оценки 2 кл.'!A26</f>
        <v>0</v>
      </c>
      <c r="B525" s="22">
        <f>'Первичные данные 3 кл.'!E26</f>
        <v>0</v>
      </c>
      <c r="C525" s="22">
        <f>'Первичные данные 3 кл.'!H26</f>
        <v>0</v>
      </c>
      <c r="D525" s="23">
        <f>'Первичные данные 3 кл.'!K26</f>
        <v>0</v>
      </c>
      <c r="E525" s="23">
        <f>'Первичные данные 3 кл.'!N26</f>
        <v>0</v>
      </c>
      <c r="F525" s="23">
        <f>'Первичные данные 3 кл.'!Q26</f>
        <v>0</v>
      </c>
      <c r="G525" s="23">
        <f>'Первичные данные 3 кл.'!U26</f>
        <v>0</v>
      </c>
      <c r="H525" s="23">
        <f>'Первичные данные 3 кл.'!Y26</f>
        <v>0</v>
      </c>
      <c r="I525" s="23">
        <f>'Первичные данные 3 кл.'!AC26</f>
        <v>0</v>
      </c>
      <c r="J525" s="23">
        <f>'Первичные данные 3 кл.'!AG26</f>
        <v>0</v>
      </c>
      <c r="K525" s="23">
        <f>'Первичные данные 3 кл.'!AK26</f>
        <v>0</v>
      </c>
      <c r="L525" s="23">
        <f>'Первичные данные 3 кл.'!AO26</f>
        <v>0</v>
      </c>
      <c r="M525" s="23">
        <f>'Первичные данные 3 кл.'!AS26</f>
        <v>0</v>
      </c>
      <c r="N525" s="23">
        <f>'Первичные данные 3 кл.'!AW26</f>
        <v>0</v>
      </c>
      <c r="O525" s="23">
        <f>'Первичные данные 3 кл.'!BA26</f>
        <v>0</v>
      </c>
      <c r="P525" s="23">
        <f>'Первичные данные 3 кл.'!BE26</f>
        <v>0</v>
      </c>
      <c r="Q525" s="23">
        <f>'Первичные данные 3 кл.'!BI26</f>
        <v>0</v>
      </c>
      <c r="R525" s="23">
        <f>'Первичные данные 3 кл.'!BM26</f>
        <v>0</v>
      </c>
      <c r="S525" s="23">
        <f>'Первичные данные 3 кл.'!BQ26</f>
        <v>0</v>
      </c>
      <c r="T525" s="23">
        <f>'Первичные данные 3 кл.'!BU26</f>
        <v>0</v>
      </c>
    </row>
    <row r="526" spans="1:21" ht="13.8" thickBot="1" x14ac:dyDescent="0.3">
      <c r="A526" s="25" t="s">
        <v>47</v>
      </c>
      <c r="B526" s="296" t="str">
        <f>IF('инд. оценка уровня 3кл.'!V26=1,'инд. оценка уровня 2кл.'!$B$41,'инд. оценка уровня 2кл.'!$B$40)</f>
        <v>НИЖЕ БАЗОВОГО</v>
      </c>
      <c r="C526" s="297"/>
      <c r="D526" s="297"/>
      <c r="E526" s="297"/>
      <c r="F526" s="298"/>
      <c r="G526" s="296" t="str">
        <f>IF('инд. оценка уровня 3кл.'!W26=1,'инд. оценка уровня 2кл.'!$B$41,'инд. оценка уровня 2кл.'!$B$40)</f>
        <v>НИЖЕ БАЗОВОГО</v>
      </c>
      <c r="H526" s="297"/>
      <c r="I526" s="297"/>
      <c r="J526" s="297"/>
      <c r="K526" s="297"/>
      <c r="L526" s="297"/>
      <c r="M526" s="297"/>
      <c r="N526" s="297"/>
      <c r="O526" s="297"/>
      <c r="P526" s="297"/>
      <c r="Q526" s="296" t="str">
        <f>IF('инд. оценка уровня 3кл.'!X26=1,'инд. оценка уровня 2кл.'!$B$41,'инд. оценка уровня 2кл.'!$B$40)</f>
        <v>НИЖЕ БАЗОВОГО</v>
      </c>
      <c r="R526" s="297"/>
      <c r="S526" s="297"/>
      <c r="T526" s="298"/>
    </row>
    <row r="527" spans="1:21" x14ac:dyDescent="0.25">
      <c r="A527" s="25" t="s">
        <v>49</v>
      </c>
      <c r="B527" s="22" t="str">
        <f>'инд. прогресс 3 кл.'!C26</f>
        <v>D</v>
      </c>
      <c r="C527" s="22" t="str">
        <f>'инд. прогресс 3 кл.'!D26</f>
        <v>D</v>
      </c>
      <c r="D527" s="22" t="str">
        <f>'инд. прогресс 3 кл.'!E26</f>
        <v>D</v>
      </c>
      <c r="E527" s="452"/>
      <c r="F527" s="453"/>
      <c r="G527" s="22" t="str">
        <f>'инд. прогресс 3 кл.'!F26</f>
        <v>D</v>
      </c>
      <c r="H527" s="22" t="str">
        <f>'инд. прогресс 3 кл.'!G26</f>
        <v>D</v>
      </c>
      <c r="I527" s="22" t="str">
        <f>'инд. прогресс 3 кл.'!H26</f>
        <v>D</v>
      </c>
      <c r="J527" s="22" t="str">
        <f>'инд. прогресс 3 кл.'!I26</f>
        <v>D</v>
      </c>
      <c r="K527" s="22" t="str">
        <f>'инд. прогресс 3 кл.'!J26</f>
        <v>D</v>
      </c>
      <c r="L527" s="22" t="str">
        <f>'инд. прогресс 3 кл.'!K26</f>
        <v>D</v>
      </c>
      <c r="M527" s="22" t="str">
        <f>'инд. прогресс 3 кл.'!L26</f>
        <v>D</v>
      </c>
      <c r="N527" s="452"/>
      <c r="O527" s="454"/>
      <c r="P527" s="453"/>
      <c r="Q527" s="22" t="str">
        <f>'инд. прогресс 3 кл.'!M26</f>
        <v>D</v>
      </c>
      <c r="R527" s="22" t="str">
        <f>'инд. прогресс 3 кл.'!N26</f>
        <v>D</v>
      </c>
      <c r="S527" s="22" t="str">
        <f>'инд. прогресс 3 кл.'!O26</f>
        <v>D</v>
      </c>
      <c r="T527" s="206"/>
    </row>
    <row r="528" spans="1:21" ht="13.8" thickBot="1" x14ac:dyDescent="0.3">
      <c r="A528" s="202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</row>
    <row r="529" spans="1:20" ht="12.9" customHeight="1" x14ac:dyDescent="0.25">
      <c r="A529" s="287" t="s">
        <v>42</v>
      </c>
      <c r="B529" s="288"/>
      <c r="C529" s="288"/>
      <c r="D529" s="288"/>
      <c r="E529" s="288"/>
      <c r="F529" s="289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</row>
    <row r="530" spans="1:20" ht="14.1" customHeight="1" thickBot="1" x14ac:dyDescent="0.3">
      <c r="A530" s="290"/>
      <c r="B530" s="291"/>
      <c r="C530" s="291"/>
      <c r="D530" s="291"/>
      <c r="E530" s="291"/>
      <c r="F530" s="292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</row>
    <row r="531" spans="1:20" x14ac:dyDescent="0.25">
      <c r="A531" s="32" t="s">
        <v>128</v>
      </c>
      <c r="B531" s="293">
        <f>SUM(B525:T525)</f>
        <v>0</v>
      </c>
      <c r="C531" s="294"/>
      <c r="D531" s="294"/>
      <c r="E531" s="294"/>
      <c r="F531" s="295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</row>
    <row r="532" spans="1:20" x14ac:dyDescent="0.25">
      <c r="A532" s="207" t="s">
        <v>30</v>
      </c>
      <c r="B532" s="449" t="str">
        <f>IF('инд. оценка уровня 3кл.'!Y26=1,'инд. оценка уровня 2кл.'!$B$41,'инд. оценка уровня 2кл.'!$B$40)</f>
        <v>НИЖЕ БАЗОВОГО</v>
      </c>
      <c r="C532" s="450"/>
      <c r="D532" s="450"/>
      <c r="E532" s="450"/>
      <c r="F532" s="45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</row>
    <row r="533" spans="1:20" x14ac:dyDescent="0.25">
      <c r="A533" s="208"/>
      <c r="B533" s="448"/>
      <c r="C533" s="448"/>
      <c r="D533" s="448"/>
      <c r="E533" s="448"/>
      <c r="F533" s="448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</row>
    <row r="534" spans="1:20" x14ac:dyDescent="0.25">
      <c r="A534" s="35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</row>
    <row r="535" spans="1:20" x14ac:dyDescent="0.25">
      <c r="A535" s="35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</row>
    <row r="536" spans="1:20" x14ac:dyDescent="0.25">
      <c r="A536" s="36" t="s">
        <v>50</v>
      </c>
      <c r="B536" s="36"/>
      <c r="C536" s="27"/>
      <c r="D536" s="200"/>
      <c r="E536" s="200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</row>
    <row r="537" spans="1:20" x14ac:dyDescent="0.25">
      <c r="A537" s="37" t="s">
        <v>51</v>
      </c>
      <c r="B537" s="375"/>
      <c r="C537" s="375"/>
      <c r="D537" s="201"/>
      <c r="E537" s="200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</row>
    <row r="538" spans="1:20" x14ac:dyDescent="0.25">
      <c r="A538" s="37" t="s">
        <v>52</v>
      </c>
      <c r="B538" s="376"/>
      <c r="C538" s="376"/>
      <c r="D538" s="200"/>
      <c r="E538" s="200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</row>
    <row r="539" spans="1:20" x14ac:dyDescent="0.25">
      <c r="A539" s="35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</row>
    <row r="540" spans="1:20" x14ac:dyDescent="0.25">
      <c r="A540" s="35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</row>
    <row r="541" spans="1:20" x14ac:dyDescent="0.25">
      <c r="A541" s="35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</row>
    <row r="542" spans="1:20" x14ac:dyDescent="0.25">
      <c r="A542" s="35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</row>
    <row r="543" spans="1:20" x14ac:dyDescent="0.25">
      <c r="A543" s="35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</row>
    <row r="544" spans="1:20" x14ac:dyDescent="0.25">
      <c r="A544" s="35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</row>
    <row r="545" spans="1:21" x14ac:dyDescent="0.25">
      <c r="A545" s="35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</row>
    <row r="546" spans="1:21" x14ac:dyDescent="0.25">
      <c r="A546" s="35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</row>
    <row r="547" spans="1:21" ht="18" x14ac:dyDescent="0.25">
      <c r="A547" s="377" t="s">
        <v>113</v>
      </c>
      <c r="B547" s="377"/>
      <c r="C547" s="377"/>
      <c r="D547" s="377"/>
      <c r="E547" s="377"/>
      <c r="F547" s="377"/>
      <c r="G547" s="377"/>
      <c r="H547" s="377"/>
      <c r="I547" s="377"/>
      <c r="J547" s="377"/>
      <c r="K547" s="377"/>
      <c r="L547" s="377"/>
      <c r="M547" s="377"/>
      <c r="N547" s="377"/>
      <c r="O547" s="377"/>
      <c r="P547" s="377"/>
      <c r="Q547" s="377"/>
      <c r="R547" s="377"/>
      <c r="S547" s="377"/>
      <c r="T547" s="377"/>
      <c r="U547" s="377"/>
    </row>
    <row r="548" spans="1:21" ht="18" thickBot="1" x14ac:dyDescent="0.35">
      <c r="A548" s="378">
        <f>A551</f>
        <v>0</v>
      </c>
      <c r="B548" s="378"/>
      <c r="C548" s="378"/>
      <c r="D548" s="378"/>
      <c r="E548" s="378"/>
      <c r="F548" s="378"/>
      <c r="G548" s="378"/>
      <c r="H548" s="378"/>
      <c r="I548" s="378"/>
      <c r="J548" s="378"/>
      <c r="K548" s="378"/>
      <c r="L548" s="378"/>
      <c r="M548" s="378"/>
      <c r="N548" s="378"/>
      <c r="O548" s="378"/>
      <c r="P548" s="378"/>
      <c r="Q548" s="378"/>
      <c r="R548" s="378"/>
      <c r="S548" s="378"/>
      <c r="T548" s="378"/>
      <c r="U548" s="15">
        <f>U522+1</f>
        <v>22</v>
      </c>
    </row>
    <row r="549" spans="1:21" ht="13.8" x14ac:dyDescent="0.3">
      <c r="A549" s="16"/>
      <c r="B549" s="302" t="s">
        <v>18</v>
      </c>
      <c r="C549" s="303"/>
      <c r="D549" s="447"/>
      <c r="E549" s="447"/>
      <c r="F549" s="304"/>
      <c r="G549" s="302" t="s">
        <v>19</v>
      </c>
      <c r="H549" s="303"/>
      <c r="I549" s="303"/>
      <c r="J549" s="303"/>
      <c r="K549" s="303"/>
      <c r="L549" s="303"/>
      <c r="M549" s="303"/>
      <c r="N549" s="303"/>
      <c r="O549" s="303"/>
      <c r="P549" s="303"/>
      <c r="Q549" s="302" t="s">
        <v>34</v>
      </c>
      <c r="R549" s="303"/>
      <c r="S549" s="447"/>
      <c r="T549" s="304"/>
    </row>
    <row r="550" spans="1:21" ht="141.6" thickBot="1" x14ac:dyDescent="0.3">
      <c r="A550" s="17"/>
      <c r="B550" s="18" t="s">
        <v>39</v>
      </c>
      <c r="C550" s="19" t="s">
        <v>3</v>
      </c>
      <c r="D550" s="194" t="s">
        <v>13</v>
      </c>
      <c r="E550" s="194" t="s">
        <v>93</v>
      </c>
      <c r="F550" s="20" t="s">
        <v>94</v>
      </c>
      <c r="G550" s="18" t="s">
        <v>4</v>
      </c>
      <c r="H550" s="19" t="s">
        <v>5</v>
      </c>
      <c r="I550" s="19" t="s">
        <v>36</v>
      </c>
      <c r="J550" s="19" t="s">
        <v>40</v>
      </c>
      <c r="K550" s="19" t="s">
        <v>35</v>
      </c>
      <c r="L550" s="19" t="s">
        <v>8</v>
      </c>
      <c r="M550" s="19" t="s">
        <v>17</v>
      </c>
      <c r="N550" s="19" t="s">
        <v>124</v>
      </c>
      <c r="O550" s="19" t="s">
        <v>90</v>
      </c>
      <c r="P550" s="19" t="s">
        <v>123</v>
      </c>
      <c r="Q550" s="18" t="s">
        <v>14</v>
      </c>
      <c r="R550" s="19" t="s">
        <v>15</v>
      </c>
      <c r="S550" s="194" t="s">
        <v>16</v>
      </c>
      <c r="T550" s="20" t="s">
        <v>131</v>
      </c>
    </row>
    <row r="551" spans="1:21" x14ac:dyDescent="0.25">
      <c r="A551" s="21">
        <f>'инд. оценки 2 кл.'!A27</f>
        <v>0</v>
      </c>
      <c r="B551" s="22">
        <f>'Первичные данные 3 кл.'!E27</f>
        <v>0</v>
      </c>
      <c r="C551" s="22">
        <f>'Первичные данные 3 кл.'!H27</f>
        <v>0</v>
      </c>
      <c r="D551" s="23">
        <f>'Первичные данные 3 кл.'!K27</f>
        <v>0</v>
      </c>
      <c r="E551" s="23">
        <f>'Первичные данные 3 кл.'!N27</f>
        <v>0</v>
      </c>
      <c r="F551" s="23">
        <f>'Первичные данные 3 кл.'!Q27</f>
        <v>0</v>
      </c>
      <c r="G551" s="23">
        <f>'Первичные данные 3 кл.'!U27</f>
        <v>0</v>
      </c>
      <c r="H551" s="23">
        <f>'Первичные данные 3 кл.'!Y27</f>
        <v>0</v>
      </c>
      <c r="I551" s="23">
        <f>'Первичные данные 3 кл.'!AC27</f>
        <v>0</v>
      </c>
      <c r="J551" s="23">
        <f>'Первичные данные 3 кл.'!AG27</f>
        <v>0</v>
      </c>
      <c r="K551" s="23">
        <f>'Первичные данные 3 кл.'!AK27</f>
        <v>0</v>
      </c>
      <c r="L551" s="23">
        <f>'Первичные данные 3 кл.'!AO27</f>
        <v>0</v>
      </c>
      <c r="M551" s="23">
        <f>'Первичные данные 3 кл.'!AS27</f>
        <v>0</v>
      </c>
      <c r="N551" s="23">
        <f>'Первичные данные 3 кл.'!AW27</f>
        <v>0</v>
      </c>
      <c r="O551" s="23">
        <f>'Первичные данные 3 кл.'!BA27</f>
        <v>0</v>
      </c>
      <c r="P551" s="23">
        <f>'Первичные данные 3 кл.'!BE27</f>
        <v>0</v>
      </c>
      <c r="Q551" s="23">
        <f>'Первичные данные 3 кл.'!BI27</f>
        <v>0</v>
      </c>
      <c r="R551" s="23">
        <f>'Первичные данные 3 кл.'!BM27</f>
        <v>0</v>
      </c>
      <c r="S551" s="23">
        <f>'Первичные данные 3 кл.'!BQ27</f>
        <v>0</v>
      </c>
      <c r="T551" s="23">
        <f>'Первичные данные 3 кл.'!BU27</f>
        <v>0</v>
      </c>
    </row>
    <row r="552" spans="1:21" ht="13.8" thickBot="1" x14ac:dyDescent="0.3">
      <c r="A552" s="25" t="s">
        <v>47</v>
      </c>
      <c r="B552" s="296" t="str">
        <f>IF('инд. оценка уровня 3кл.'!V27=1,'инд. оценка уровня 2кл.'!$B$41,'инд. оценка уровня 2кл.'!$B$40)</f>
        <v>НИЖЕ БАЗОВОГО</v>
      </c>
      <c r="C552" s="297"/>
      <c r="D552" s="297"/>
      <c r="E552" s="297"/>
      <c r="F552" s="298"/>
      <c r="G552" s="296" t="str">
        <f>IF('инд. оценка уровня 3кл.'!W27=1,'инд. оценка уровня 2кл.'!$B$41,'инд. оценка уровня 2кл.'!$B$40)</f>
        <v>НИЖЕ БАЗОВОГО</v>
      </c>
      <c r="H552" s="297"/>
      <c r="I552" s="297"/>
      <c r="J552" s="297"/>
      <c r="K552" s="297"/>
      <c r="L552" s="297"/>
      <c r="M552" s="297"/>
      <c r="N552" s="297"/>
      <c r="O552" s="297"/>
      <c r="P552" s="297"/>
      <c r="Q552" s="296" t="str">
        <f>IF('инд. оценка уровня 3кл.'!X27=1,'инд. оценка уровня 2кл.'!$B$41,'инд. оценка уровня 2кл.'!$B$40)</f>
        <v>НИЖЕ БАЗОВОГО</v>
      </c>
      <c r="R552" s="297"/>
      <c r="S552" s="297"/>
      <c r="T552" s="298"/>
    </row>
    <row r="553" spans="1:21" x14ac:dyDescent="0.25">
      <c r="A553" s="25" t="s">
        <v>49</v>
      </c>
      <c r="B553" s="22" t="str">
        <f>'инд. прогресс 3 кл.'!C27</f>
        <v>D</v>
      </c>
      <c r="C553" s="22" t="str">
        <f>'инд. прогресс 3 кл.'!D27</f>
        <v>D</v>
      </c>
      <c r="D553" s="22" t="str">
        <f>'инд. прогресс 3 кл.'!E27</f>
        <v>D</v>
      </c>
      <c r="E553" s="452"/>
      <c r="F553" s="453"/>
      <c r="G553" s="22" t="str">
        <f>'инд. прогресс 3 кл.'!F27</f>
        <v>D</v>
      </c>
      <c r="H553" s="22" t="str">
        <f>'инд. прогресс 3 кл.'!G27</f>
        <v>D</v>
      </c>
      <c r="I553" s="22" t="str">
        <f>'инд. прогресс 3 кл.'!H27</f>
        <v>D</v>
      </c>
      <c r="J553" s="22" t="str">
        <f>'инд. прогресс 3 кл.'!I27</f>
        <v>D</v>
      </c>
      <c r="K553" s="22" t="str">
        <f>'инд. прогресс 3 кл.'!J27</f>
        <v>D</v>
      </c>
      <c r="L553" s="22" t="str">
        <f>'инд. прогресс 3 кл.'!K27</f>
        <v>D</v>
      </c>
      <c r="M553" s="22" t="str">
        <f>'инд. прогресс 3 кл.'!L27</f>
        <v>D</v>
      </c>
      <c r="N553" s="452"/>
      <c r="O553" s="454"/>
      <c r="P553" s="453"/>
      <c r="Q553" s="22" t="str">
        <f>'инд. прогресс 3 кл.'!M27</f>
        <v>D</v>
      </c>
      <c r="R553" s="22" t="str">
        <f>'инд. прогресс 3 кл.'!N27</f>
        <v>D</v>
      </c>
      <c r="S553" s="22" t="str">
        <f>'инд. прогресс 3 кл.'!O27</f>
        <v>D</v>
      </c>
      <c r="T553" s="206"/>
    </row>
    <row r="554" spans="1:21" ht="13.8" thickBot="1" x14ac:dyDescent="0.3">
      <c r="A554" s="202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</row>
    <row r="555" spans="1:21" ht="12.9" customHeight="1" x14ac:dyDescent="0.25">
      <c r="A555" s="287" t="s">
        <v>42</v>
      </c>
      <c r="B555" s="288"/>
      <c r="C555" s="288"/>
      <c r="D555" s="288"/>
      <c r="E555" s="288"/>
      <c r="F555" s="289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</row>
    <row r="556" spans="1:21" ht="14.1" customHeight="1" thickBot="1" x14ac:dyDescent="0.3">
      <c r="A556" s="290"/>
      <c r="B556" s="291"/>
      <c r="C556" s="291"/>
      <c r="D556" s="291"/>
      <c r="E556" s="291"/>
      <c r="F556" s="292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</row>
    <row r="557" spans="1:21" x14ac:dyDescent="0.25">
      <c r="A557" s="32" t="s">
        <v>128</v>
      </c>
      <c r="B557" s="293">
        <f>SUM(B551:T551)</f>
        <v>0</v>
      </c>
      <c r="C557" s="294"/>
      <c r="D557" s="294"/>
      <c r="E557" s="294"/>
      <c r="F557" s="295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</row>
    <row r="558" spans="1:21" x14ac:dyDescent="0.25">
      <c r="A558" s="207" t="s">
        <v>30</v>
      </c>
      <c r="B558" s="449" t="str">
        <f>IF('инд. оценка уровня 3кл.'!Y27=1,'инд. оценка уровня 2кл.'!$B$41,'инд. оценка уровня 2кл.'!$B$40)</f>
        <v>НИЖЕ БАЗОВОГО</v>
      </c>
      <c r="C558" s="450"/>
      <c r="D558" s="450"/>
      <c r="E558" s="450"/>
      <c r="F558" s="45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</row>
    <row r="559" spans="1:21" x14ac:dyDescent="0.25">
      <c r="A559" s="208"/>
      <c r="B559" s="448"/>
      <c r="C559" s="448"/>
      <c r="D559" s="448"/>
      <c r="E559" s="448"/>
      <c r="F559" s="448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</row>
    <row r="560" spans="1:21" x14ac:dyDescent="0.25">
      <c r="A560" s="35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</row>
    <row r="561" spans="1:21" x14ac:dyDescent="0.25">
      <c r="A561" s="35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</row>
    <row r="562" spans="1:21" x14ac:dyDescent="0.25">
      <c r="A562" s="36" t="s">
        <v>50</v>
      </c>
      <c r="B562" s="36"/>
      <c r="C562" s="27"/>
      <c r="D562" s="200"/>
      <c r="E562" s="200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</row>
    <row r="563" spans="1:21" x14ac:dyDescent="0.25">
      <c r="A563" s="37" t="s">
        <v>51</v>
      </c>
      <c r="B563" s="375"/>
      <c r="C563" s="375"/>
      <c r="D563" s="201"/>
      <c r="E563" s="200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</row>
    <row r="564" spans="1:21" x14ac:dyDescent="0.25">
      <c r="A564" s="37" t="s">
        <v>52</v>
      </c>
      <c r="B564" s="376"/>
      <c r="C564" s="376"/>
      <c r="D564" s="200"/>
      <c r="E564" s="200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</row>
    <row r="565" spans="1:21" x14ac:dyDescent="0.25">
      <c r="A565" s="35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</row>
    <row r="566" spans="1:21" x14ac:dyDescent="0.25">
      <c r="A566" s="35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</row>
    <row r="567" spans="1:21" x14ac:dyDescent="0.25">
      <c r="A567" s="35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</row>
    <row r="568" spans="1:21" x14ac:dyDescent="0.25">
      <c r="A568" s="35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</row>
    <row r="569" spans="1:21" x14ac:dyDescent="0.25">
      <c r="A569" s="35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</row>
    <row r="570" spans="1:21" x14ac:dyDescent="0.25">
      <c r="A570" s="35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</row>
    <row r="571" spans="1:21" x14ac:dyDescent="0.25">
      <c r="A571" s="35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</row>
    <row r="572" spans="1:21" x14ac:dyDescent="0.25">
      <c r="A572" s="35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</row>
    <row r="573" spans="1:21" ht="18" x14ac:dyDescent="0.25">
      <c r="A573" s="377" t="s">
        <v>113</v>
      </c>
      <c r="B573" s="377"/>
      <c r="C573" s="377"/>
      <c r="D573" s="377"/>
      <c r="E573" s="377"/>
      <c r="F573" s="377"/>
      <c r="G573" s="377"/>
      <c r="H573" s="377"/>
      <c r="I573" s="377"/>
      <c r="J573" s="377"/>
      <c r="K573" s="377"/>
      <c r="L573" s="377"/>
      <c r="M573" s="377"/>
      <c r="N573" s="377"/>
      <c r="O573" s="377"/>
      <c r="P573" s="377"/>
      <c r="Q573" s="377"/>
      <c r="R573" s="377"/>
      <c r="S573" s="377"/>
      <c r="T573" s="377"/>
      <c r="U573" s="377"/>
    </row>
    <row r="574" spans="1:21" ht="18" thickBot="1" x14ac:dyDescent="0.35">
      <c r="A574" s="378">
        <f>A577</f>
        <v>0</v>
      </c>
      <c r="B574" s="378"/>
      <c r="C574" s="378"/>
      <c r="D574" s="378"/>
      <c r="E574" s="378"/>
      <c r="F574" s="378"/>
      <c r="G574" s="378"/>
      <c r="H574" s="378"/>
      <c r="I574" s="378"/>
      <c r="J574" s="378"/>
      <c r="K574" s="378"/>
      <c r="L574" s="378"/>
      <c r="M574" s="378"/>
      <c r="N574" s="378"/>
      <c r="O574" s="378"/>
      <c r="P574" s="378"/>
      <c r="Q574" s="378"/>
      <c r="R574" s="378"/>
      <c r="S574" s="378"/>
      <c r="T574" s="378"/>
      <c r="U574" s="15">
        <f>U548+1</f>
        <v>23</v>
      </c>
    </row>
    <row r="575" spans="1:21" ht="13.8" x14ac:dyDescent="0.3">
      <c r="A575" s="16"/>
      <c r="B575" s="302" t="s">
        <v>18</v>
      </c>
      <c r="C575" s="303"/>
      <c r="D575" s="447"/>
      <c r="E575" s="447"/>
      <c r="F575" s="304"/>
      <c r="G575" s="302" t="s">
        <v>19</v>
      </c>
      <c r="H575" s="303"/>
      <c r="I575" s="303"/>
      <c r="J575" s="303"/>
      <c r="K575" s="303"/>
      <c r="L575" s="303"/>
      <c r="M575" s="303"/>
      <c r="N575" s="303"/>
      <c r="O575" s="303"/>
      <c r="P575" s="303"/>
      <c r="Q575" s="302" t="s">
        <v>34</v>
      </c>
      <c r="R575" s="303"/>
      <c r="S575" s="447"/>
      <c r="T575" s="304"/>
    </row>
    <row r="576" spans="1:21" ht="141.6" thickBot="1" x14ac:dyDescent="0.3">
      <c r="A576" s="17"/>
      <c r="B576" s="18" t="s">
        <v>39</v>
      </c>
      <c r="C576" s="19" t="s">
        <v>3</v>
      </c>
      <c r="D576" s="194" t="s">
        <v>13</v>
      </c>
      <c r="E576" s="194" t="s">
        <v>93</v>
      </c>
      <c r="F576" s="20" t="s">
        <v>94</v>
      </c>
      <c r="G576" s="18" t="s">
        <v>4</v>
      </c>
      <c r="H576" s="19" t="s">
        <v>5</v>
      </c>
      <c r="I576" s="19" t="s">
        <v>36</v>
      </c>
      <c r="J576" s="19" t="s">
        <v>40</v>
      </c>
      <c r="K576" s="19" t="s">
        <v>35</v>
      </c>
      <c r="L576" s="19" t="s">
        <v>8</v>
      </c>
      <c r="M576" s="19" t="s">
        <v>17</v>
      </c>
      <c r="N576" s="19" t="s">
        <v>124</v>
      </c>
      <c r="O576" s="19" t="s">
        <v>90</v>
      </c>
      <c r="P576" s="19" t="s">
        <v>123</v>
      </c>
      <c r="Q576" s="18" t="s">
        <v>14</v>
      </c>
      <c r="R576" s="19" t="s">
        <v>15</v>
      </c>
      <c r="S576" s="194" t="s">
        <v>16</v>
      </c>
      <c r="T576" s="20" t="s">
        <v>131</v>
      </c>
    </row>
    <row r="577" spans="1:20" x14ac:dyDescent="0.25">
      <c r="A577" s="21">
        <f>'инд. оценки 2 кл.'!A28</f>
        <v>0</v>
      </c>
      <c r="B577" s="22">
        <f>'Первичные данные 3 кл.'!E28</f>
        <v>0</v>
      </c>
      <c r="C577" s="22">
        <f>'Первичные данные 3 кл.'!H28</f>
        <v>0</v>
      </c>
      <c r="D577" s="23">
        <f>'Первичные данные 3 кл.'!K28</f>
        <v>0</v>
      </c>
      <c r="E577" s="23">
        <f>'Первичные данные 3 кл.'!N28</f>
        <v>0</v>
      </c>
      <c r="F577" s="23">
        <f>'Первичные данные 3 кл.'!Q28</f>
        <v>0</v>
      </c>
      <c r="G577" s="23">
        <f>'Первичные данные 3 кл.'!U28</f>
        <v>0</v>
      </c>
      <c r="H577" s="23">
        <f>'Первичные данные 3 кл.'!Y28</f>
        <v>0</v>
      </c>
      <c r="I577" s="23">
        <f>'Первичные данные 3 кл.'!AC28</f>
        <v>0</v>
      </c>
      <c r="J577" s="23">
        <f>'Первичные данные 3 кл.'!AG28</f>
        <v>0</v>
      </c>
      <c r="K577" s="23">
        <f>'Первичные данные 3 кл.'!AK28</f>
        <v>0</v>
      </c>
      <c r="L577" s="23">
        <f>'Первичные данные 3 кл.'!AO28</f>
        <v>0</v>
      </c>
      <c r="M577" s="23">
        <f>'Первичные данные 3 кл.'!AS28</f>
        <v>0</v>
      </c>
      <c r="N577" s="23">
        <f>'Первичные данные 3 кл.'!AW28</f>
        <v>0</v>
      </c>
      <c r="O577" s="23">
        <f>'Первичные данные 3 кл.'!BA28</f>
        <v>0</v>
      </c>
      <c r="P577" s="23">
        <f>'Первичные данные 3 кл.'!BE28</f>
        <v>0</v>
      </c>
      <c r="Q577" s="23">
        <f>'Первичные данные 3 кл.'!BI28</f>
        <v>0</v>
      </c>
      <c r="R577" s="23">
        <f>'Первичные данные 3 кл.'!BM28</f>
        <v>0</v>
      </c>
      <c r="S577" s="23">
        <f>'Первичные данные 3 кл.'!BQ28</f>
        <v>0</v>
      </c>
      <c r="T577" s="23">
        <f>'Первичные данные 3 кл.'!BU28</f>
        <v>0</v>
      </c>
    </row>
    <row r="578" spans="1:20" ht="13.8" thickBot="1" x14ac:dyDescent="0.3">
      <c r="A578" s="25" t="s">
        <v>47</v>
      </c>
      <c r="B578" s="296" t="str">
        <f>IF('инд. оценка уровня 3кл.'!V28=1,'инд. оценка уровня 2кл.'!$B$41,'инд. оценка уровня 2кл.'!$B$40)</f>
        <v>НИЖЕ БАЗОВОГО</v>
      </c>
      <c r="C578" s="297"/>
      <c r="D578" s="297"/>
      <c r="E578" s="297"/>
      <c r="F578" s="298"/>
      <c r="G578" s="296" t="str">
        <f>IF('инд. оценка уровня 3кл.'!W28=1,'инд. оценка уровня 2кл.'!$B$41,'инд. оценка уровня 2кл.'!$B$40)</f>
        <v>НИЖЕ БАЗОВОГО</v>
      </c>
      <c r="H578" s="297"/>
      <c r="I578" s="297"/>
      <c r="J578" s="297"/>
      <c r="K578" s="297"/>
      <c r="L578" s="297"/>
      <c r="M578" s="297"/>
      <c r="N578" s="297"/>
      <c r="O578" s="297"/>
      <c r="P578" s="297"/>
      <c r="Q578" s="296" t="str">
        <f>IF('инд. оценка уровня 3кл.'!X28=1,'инд. оценка уровня 2кл.'!$B$41,'инд. оценка уровня 2кл.'!$B$40)</f>
        <v>НИЖЕ БАЗОВОГО</v>
      </c>
      <c r="R578" s="297"/>
      <c r="S578" s="297"/>
      <c r="T578" s="298"/>
    </row>
    <row r="579" spans="1:20" x14ac:dyDescent="0.25">
      <c r="A579" s="25" t="s">
        <v>49</v>
      </c>
      <c r="B579" s="22" t="str">
        <f>'инд. прогресс 3 кл.'!C28</f>
        <v>D</v>
      </c>
      <c r="C579" s="22" t="str">
        <f>'инд. прогресс 3 кл.'!D28</f>
        <v>D</v>
      </c>
      <c r="D579" s="22" t="str">
        <f>'инд. прогресс 3 кл.'!E28</f>
        <v>D</v>
      </c>
      <c r="E579" s="452"/>
      <c r="F579" s="453"/>
      <c r="G579" s="22" t="str">
        <f>'инд. прогресс 3 кл.'!F28</f>
        <v>D</v>
      </c>
      <c r="H579" s="22" t="str">
        <f>'инд. прогресс 3 кл.'!G28</f>
        <v>D</v>
      </c>
      <c r="I579" s="22" t="str">
        <f>'инд. прогресс 3 кл.'!H28</f>
        <v>D</v>
      </c>
      <c r="J579" s="22" t="str">
        <f>'инд. прогресс 3 кл.'!I28</f>
        <v>D</v>
      </c>
      <c r="K579" s="22" t="str">
        <f>'инд. прогресс 3 кл.'!J28</f>
        <v>D</v>
      </c>
      <c r="L579" s="22" t="str">
        <f>'инд. прогресс 3 кл.'!K28</f>
        <v>D</v>
      </c>
      <c r="M579" s="22" t="str">
        <f>'инд. прогресс 3 кл.'!L28</f>
        <v>D</v>
      </c>
      <c r="N579" s="452"/>
      <c r="O579" s="454"/>
      <c r="P579" s="453"/>
      <c r="Q579" s="22" t="str">
        <f>'инд. прогресс 3 кл.'!M28</f>
        <v>D</v>
      </c>
      <c r="R579" s="22" t="str">
        <f>'инд. прогресс 3 кл.'!N28</f>
        <v>D</v>
      </c>
      <c r="S579" s="22" t="str">
        <f>'инд. прогресс 3 кл.'!O28</f>
        <v>D</v>
      </c>
      <c r="T579" s="206"/>
    </row>
    <row r="580" spans="1:20" ht="13.8" thickBot="1" x14ac:dyDescent="0.3">
      <c r="A580" s="202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</row>
    <row r="581" spans="1:20" ht="12.9" customHeight="1" x14ac:dyDescent="0.25">
      <c r="A581" s="287" t="s">
        <v>42</v>
      </c>
      <c r="B581" s="288"/>
      <c r="C581" s="288"/>
      <c r="D581" s="288"/>
      <c r="E581" s="288"/>
      <c r="F581" s="289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</row>
    <row r="582" spans="1:20" ht="14.1" customHeight="1" thickBot="1" x14ac:dyDescent="0.3">
      <c r="A582" s="290"/>
      <c r="B582" s="291"/>
      <c r="C582" s="291"/>
      <c r="D582" s="291"/>
      <c r="E582" s="291"/>
      <c r="F582" s="292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</row>
    <row r="583" spans="1:20" x14ac:dyDescent="0.25">
      <c r="A583" s="32" t="s">
        <v>128</v>
      </c>
      <c r="B583" s="293">
        <f>SUM(B577:T577)</f>
        <v>0</v>
      </c>
      <c r="C583" s="294"/>
      <c r="D583" s="294"/>
      <c r="E583" s="294"/>
      <c r="F583" s="295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</row>
    <row r="584" spans="1:20" x14ac:dyDescent="0.25">
      <c r="A584" s="207" t="s">
        <v>30</v>
      </c>
      <c r="B584" s="449" t="str">
        <f>IF('инд. оценка уровня 3кл.'!Y28=1,'инд. оценка уровня 2кл.'!$B$41,'инд. оценка уровня 2кл.'!$B$40)</f>
        <v>НИЖЕ БАЗОВОГО</v>
      </c>
      <c r="C584" s="450"/>
      <c r="D584" s="450"/>
      <c r="E584" s="450"/>
      <c r="F584" s="45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</row>
    <row r="585" spans="1:20" x14ac:dyDescent="0.25">
      <c r="A585" s="208"/>
      <c r="B585" s="448"/>
      <c r="C585" s="448"/>
      <c r="D585" s="448"/>
      <c r="E585" s="448"/>
      <c r="F585" s="448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</row>
    <row r="586" spans="1:20" x14ac:dyDescent="0.25">
      <c r="A586" s="35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</row>
    <row r="587" spans="1:20" x14ac:dyDescent="0.25">
      <c r="A587" s="35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</row>
    <row r="588" spans="1:20" x14ac:dyDescent="0.25">
      <c r="A588" s="36" t="s">
        <v>50</v>
      </c>
      <c r="B588" s="36"/>
      <c r="C588" s="27"/>
      <c r="D588" s="200"/>
      <c r="E588" s="200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</row>
    <row r="589" spans="1:20" x14ac:dyDescent="0.25">
      <c r="A589" s="37" t="s">
        <v>51</v>
      </c>
      <c r="B589" s="375"/>
      <c r="C589" s="375"/>
      <c r="D589" s="201"/>
      <c r="E589" s="200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</row>
    <row r="590" spans="1:20" x14ac:dyDescent="0.25">
      <c r="A590" s="37" t="s">
        <v>52</v>
      </c>
      <c r="B590" s="376"/>
      <c r="C590" s="376"/>
      <c r="D590" s="200"/>
      <c r="E590" s="200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</row>
    <row r="591" spans="1:20" x14ac:dyDescent="0.25">
      <c r="A591" s="35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</row>
    <row r="592" spans="1:20" x14ac:dyDescent="0.25">
      <c r="A592" s="35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</row>
    <row r="593" spans="1:21" x14ac:dyDescent="0.25">
      <c r="A593" s="35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</row>
    <row r="594" spans="1:21" x14ac:dyDescent="0.25">
      <c r="A594" s="35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</row>
    <row r="595" spans="1:21" x14ac:dyDescent="0.25">
      <c r="A595" s="35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</row>
    <row r="596" spans="1:21" x14ac:dyDescent="0.25">
      <c r="A596" s="35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</row>
    <row r="597" spans="1:21" x14ac:dyDescent="0.25">
      <c r="A597" s="35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</row>
    <row r="598" spans="1:21" x14ac:dyDescent="0.25">
      <c r="A598" s="35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</row>
    <row r="599" spans="1:21" ht="18" x14ac:dyDescent="0.25">
      <c r="A599" s="377" t="s">
        <v>113</v>
      </c>
      <c r="B599" s="377"/>
      <c r="C599" s="377"/>
      <c r="D599" s="377"/>
      <c r="E599" s="377"/>
      <c r="F599" s="377"/>
      <c r="G599" s="377"/>
      <c r="H599" s="377"/>
      <c r="I599" s="377"/>
      <c r="J599" s="377"/>
      <c r="K599" s="377"/>
      <c r="L599" s="377"/>
      <c r="M599" s="377"/>
      <c r="N599" s="377"/>
      <c r="O599" s="377"/>
      <c r="P599" s="377"/>
      <c r="Q599" s="377"/>
      <c r="R599" s="377"/>
      <c r="S599" s="377"/>
      <c r="T599" s="377"/>
      <c r="U599" s="377"/>
    </row>
    <row r="600" spans="1:21" ht="18" thickBot="1" x14ac:dyDescent="0.35">
      <c r="A600" s="378">
        <f>A603</f>
        <v>0</v>
      </c>
      <c r="B600" s="378"/>
      <c r="C600" s="378"/>
      <c r="D600" s="378"/>
      <c r="E600" s="378"/>
      <c r="F600" s="378"/>
      <c r="G600" s="378"/>
      <c r="H600" s="378"/>
      <c r="I600" s="378"/>
      <c r="J600" s="378"/>
      <c r="K600" s="378"/>
      <c r="L600" s="378"/>
      <c r="M600" s="378"/>
      <c r="N600" s="378"/>
      <c r="O600" s="378"/>
      <c r="P600" s="378"/>
      <c r="Q600" s="378"/>
      <c r="R600" s="378"/>
      <c r="S600" s="378"/>
      <c r="T600" s="378"/>
      <c r="U600" s="15">
        <f>U574+1</f>
        <v>24</v>
      </c>
    </row>
    <row r="601" spans="1:21" ht="13.8" x14ac:dyDescent="0.3">
      <c r="A601" s="16"/>
      <c r="B601" s="302" t="s">
        <v>18</v>
      </c>
      <c r="C601" s="303"/>
      <c r="D601" s="447"/>
      <c r="E601" s="447"/>
      <c r="F601" s="304"/>
      <c r="G601" s="302" t="s">
        <v>19</v>
      </c>
      <c r="H601" s="303"/>
      <c r="I601" s="303"/>
      <c r="J601" s="303"/>
      <c r="K601" s="303"/>
      <c r="L601" s="303"/>
      <c r="M601" s="303"/>
      <c r="N601" s="303"/>
      <c r="O601" s="303"/>
      <c r="P601" s="303"/>
      <c r="Q601" s="302" t="s">
        <v>34</v>
      </c>
      <c r="R601" s="303"/>
      <c r="S601" s="447"/>
      <c r="T601" s="304"/>
    </row>
    <row r="602" spans="1:21" ht="141.6" thickBot="1" x14ac:dyDescent="0.3">
      <c r="A602" s="17"/>
      <c r="B602" s="18" t="s">
        <v>39</v>
      </c>
      <c r="C602" s="19" t="s">
        <v>3</v>
      </c>
      <c r="D602" s="194" t="s">
        <v>13</v>
      </c>
      <c r="E602" s="194" t="s">
        <v>93</v>
      </c>
      <c r="F602" s="20" t="s">
        <v>94</v>
      </c>
      <c r="G602" s="18" t="s">
        <v>4</v>
      </c>
      <c r="H602" s="19" t="s">
        <v>5</v>
      </c>
      <c r="I602" s="19" t="s">
        <v>36</v>
      </c>
      <c r="J602" s="19" t="s">
        <v>40</v>
      </c>
      <c r="K602" s="19" t="s">
        <v>35</v>
      </c>
      <c r="L602" s="19" t="s">
        <v>8</v>
      </c>
      <c r="M602" s="19" t="s">
        <v>17</v>
      </c>
      <c r="N602" s="19" t="s">
        <v>124</v>
      </c>
      <c r="O602" s="19" t="s">
        <v>90</v>
      </c>
      <c r="P602" s="19" t="s">
        <v>123</v>
      </c>
      <c r="Q602" s="18" t="s">
        <v>14</v>
      </c>
      <c r="R602" s="19" t="s">
        <v>15</v>
      </c>
      <c r="S602" s="194" t="s">
        <v>16</v>
      </c>
      <c r="T602" s="20" t="s">
        <v>131</v>
      </c>
    </row>
    <row r="603" spans="1:21" x14ac:dyDescent="0.25">
      <c r="A603" s="21">
        <f>'инд. оценки 2 кл.'!A29</f>
        <v>0</v>
      </c>
      <c r="B603" s="22">
        <f>'Первичные данные 3 кл.'!E29</f>
        <v>0</v>
      </c>
      <c r="C603" s="22">
        <f>'Первичные данные 3 кл.'!H29</f>
        <v>0</v>
      </c>
      <c r="D603" s="23">
        <f>'Первичные данные 3 кл.'!K29</f>
        <v>0</v>
      </c>
      <c r="E603" s="23">
        <f>'Первичные данные 3 кл.'!N29</f>
        <v>0</v>
      </c>
      <c r="F603" s="23">
        <f>'Первичные данные 3 кл.'!Q29</f>
        <v>0</v>
      </c>
      <c r="G603" s="23">
        <f>'Первичные данные 3 кл.'!U29</f>
        <v>0</v>
      </c>
      <c r="H603" s="23">
        <f>'Первичные данные 3 кл.'!Y29</f>
        <v>0</v>
      </c>
      <c r="I603" s="23">
        <f>'Первичные данные 3 кл.'!AC29</f>
        <v>0</v>
      </c>
      <c r="J603" s="23">
        <f>'Первичные данные 3 кл.'!AG29</f>
        <v>0</v>
      </c>
      <c r="K603" s="23">
        <f>'Первичные данные 3 кл.'!AK29</f>
        <v>0</v>
      </c>
      <c r="L603" s="23">
        <f>'Первичные данные 3 кл.'!AO29</f>
        <v>0</v>
      </c>
      <c r="M603" s="23">
        <f>'Первичные данные 3 кл.'!AS29</f>
        <v>0</v>
      </c>
      <c r="N603" s="23">
        <f>'Первичные данные 3 кл.'!AW29</f>
        <v>0</v>
      </c>
      <c r="O603" s="23">
        <f>'Первичные данные 3 кл.'!BA29</f>
        <v>0</v>
      </c>
      <c r="P603" s="23">
        <f>'Первичные данные 3 кл.'!BE29</f>
        <v>0</v>
      </c>
      <c r="Q603" s="23">
        <f>'Первичные данные 3 кл.'!BI29</f>
        <v>0</v>
      </c>
      <c r="R603" s="23">
        <f>'Первичные данные 3 кл.'!BM29</f>
        <v>0</v>
      </c>
      <c r="S603" s="23">
        <f>'Первичные данные 3 кл.'!BQ29</f>
        <v>0</v>
      </c>
      <c r="T603" s="23">
        <f>'Первичные данные 3 кл.'!BU29</f>
        <v>0</v>
      </c>
    </row>
    <row r="604" spans="1:21" ht="13.8" thickBot="1" x14ac:dyDescent="0.3">
      <c r="A604" s="25" t="s">
        <v>47</v>
      </c>
      <c r="B604" s="296" t="str">
        <f>IF('инд. оценка уровня 3кл.'!V29=1,'инд. оценка уровня 2кл.'!$B$41,'инд. оценка уровня 2кл.'!$B$40)</f>
        <v>НИЖЕ БАЗОВОГО</v>
      </c>
      <c r="C604" s="297"/>
      <c r="D604" s="297"/>
      <c r="E604" s="297"/>
      <c r="F604" s="298"/>
      <c r="G604" s="296" t="str">
        <f>IF('инд. оценка уровня 3кл.'!W29=1,'инд. оценка уровня 2кл.'!$B$41,'инд. оценка уровня 2кл.'!$B$40)</f>
        <v>НИЖЕ БАЗОВОГО</v>
      </c>
      <c r="H604" s="297"/>
      <c r="I604" s="297"/>
      <c r="J604" s="297"/>
      <c r="K604" s="297"/>
      <c r="L604" s="297"/>
      <c r="M604" s="297"/>
      <c r="N604" s="297"/>
      <c r="O604" s="297"/>
      <c r="P604" s="297"/>
      <c r="Q604" s="296" t="str">
        <f>IF('инд. оценка уровня 3кл.'!X29=1,'инд. оценка уровня 2кл.'!$B$41,'инд. оценка уровня 2кл.'!$B$40)</f>
        <v>НИЖЕ БАЗОВОГО</v>
      </c>
      <c r="R604" s="297"/>
      <c r="S604" s="297"/>
      <c r="T604" s="298"/>
    </row>
    <row r="605" spans="1:21" x14ac:dyDescent="0.25">
      <c r="A605" s="25" t="s">
        <v>49</v>
      </c>
      <c r="B605" s="22" t="str">
        <f>'инд. прогресс 3 кл.'!C29</f>
        <v>D</v>
      </c>
      <c r="C605" s="22" t="str">
        <f>'инд. прогресс 3 кл.'!D29</f>
        <v>D</v>
      </c>
      <c r="D605" s="22" t="str">
        <f>'инд. прогресс 3 кл.'!E29</f>
        <v>D</v>
      </c>
      <c r="E605" s="452"/>
      <c r="F605" s="453"/>
      <c r="G605" s="22" t="str">
        <f>'инд. прогресс 3 кл.'!F29</f>
        <v>D</v>
      </c>
      <c r="H605" s="22" t="str">
        <f>'инд. прогресс 3 кл.'!G29</f>
        <v>D</v>
      </c>
      <c r="I605" s="22" t="str">
        <f>'инд. прогресс 3 кл.'!H29</f>
        <v>D</v>
      </c>
      <c r="J605" s="22" t="str">
        <f>'инд. прогресс 3 кл.'!I29</f>
        <v>D</v>
      </c>
      <c r="K605" s="22" t="str">
        <f>'инд. прогресс 3 кл.'!J29</f>
        <v>D</v>
      </c>
      <c r="L605" s="22" t="str">
        <f>'инд. прогресс 3 кл.'!K29</f>
        <v>D</v>
      </c>
      <c r="M605" s="22" t="str">
        <f>'инд. прогресс 3 кл.'!L29</f>
        <v>D</v>
      </c>
      <c r="N605" s="452"/>
      <c r="O605" s="454"/>
      <c r="P605" s="453"/>
      <c r="Q605" s="22" t="str">
        <f>'инд. прогресс 3 кл.'!M29</f>
        <v>D</v>
      </c>
      <c r="R605" s="22" t="str">
        <f>'инд. прогресс 3 кл.'!N29</f>
        <v>D</v>
      </c>
      <c r="S605" s="22" t="str">
        <f>'инд. прогресс 3 кл.'!O29</f>
        <v>D</v>
      </c>
      <c r="T605" s="206"/>
    </row>
    <row r="606" spans="1:21" ht="13.8" thickBot="1" x14ac:dyDescent="0.3">
      <c r="A606" s="202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</row>
    <row r="607" spans="1:21" ht="12.9" customHeight="1" x14ac:dyDescent="0.25">
      <c r="A607" s="287" t="s">
        <v>42</v>
      </c>
      <c r="B607" s="288"/>
      <c r="C607" s="288"/>
      <c r="D607" s="288"/>
      <c r="E607" s="288"/>
      <c r="F607" s="289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</row>
    <row r="608" spans="1:21" ht="14.1" customHeight="1" thickBot="1" x14ac:dyDescent="0.3">
      <c r="A608" s="290"/>
      <c r="B608" s="291"/>
      <c r="C608" s="291"/>
      <c r="D608" s="291"/>
      <c r="E608" s="291"/>
      <c r="F608" s="292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</row>
    <row r="609" spans="1:20" x14ac:dyDescent="0.25">
      <c r="A609" s="32" t="s">
        <v>128</v>
      </c>
      <c r="B609" s="293">
        <f>SUM(B603:T603)</f>
        <v>0</v>
      </c>
      <c r="C609" s="294"/>
      <c r="D609" s="294"/>
      <c r="E609" s="294"/>
      <c r="F609" s="295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</row>
    <row r="610" spans="1:20" x14ac:dyDescent="0.25">
      <c r="A610" s="207" t="s">
        <v>30</v>
      </c>
      <c r="B610" s="449" t="str">
        <f>IF('инд. оценка уровня 3кл.'!Y29=1,'инд. оценка уровня 2кл.'!$B$41,'инд. оценка уровня 2кл.'!$B$40)</f>
        <v>НИЖЕ БАЗОВОГО</v>
      </c>
      <c r="C610" s="450"/>
      <c r="D610" s="450"/>
      <c r="E610" s="450"/>
      <c r="F610" s="45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</row>
    <row r="611" spans="1:20" x14ac:dyDescent="0.25">
      <c r="A611" s="208"/>
      <c r="B611" s="448"/>
      <c r="C611" s="448"/>
      <c r="D611" s="448"/>
      <c r="E611" s="448"/>
      <c r="F611" s="448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</row>
    <row r="612" spans="1:20" x14ac:dyDescent="0.25">
      <c r="A612" s="35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</row>
    <row r="613" spans="1:20" x14ac:dyDescent="0.25">
      <c r="A613" s="35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</row>
    <row r="614" spans="1:20" x14ac:dyDescent="0.25">
      <c r="A614" s="36" t="s">
        <v>50</v>
      </c>
      <c r="B614" s="36"/>
      <c r="C614" s="27"/>
      <c r="D614" s="200"/>
      <c r="E614" s="200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</row>
    <row r="615" spans="1:20" x14ac:dyDescent="0.25">
      <c r="A615" s="37" t="s">
        <v>51</v>
      </c>
      <c r="B615" s="375"/>
      <c r="C615" s="375"/>
      <c r="D615" s="201"/>
      <c r="E615" s="200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</row>
    <row r="616" spans="1:20" x14ac:dyDescent="0.25">
      <c r="A616" s="37" t="s">
        <v>52</v>
      </c>
      <c r="B616" s="376"/>
      <c r="C616" s="376"/>
      <c r="D616" s="200"/>
      <c r="E616" s="200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</row>
    <row r="617" spans="1:20" x14ac:dyDescent="0.25">
      <c r="A617" s="35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</row>
    <row r="618" spans="1:20" x14ac:dyDescent="0.25">
      <c r="A618" s="35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</row>
    <row r="619" spans="1:20" x14ac:dyDescent="0.25">
      <c r="A619" s="35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</row>
    <row r="620" spans="1:20" x14ac:dyDescent="0.25">
      <c r="A620" s="35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</row>
    <row r="621" spans="1:20" x14ac:dyDescent="0.25">
      <c r="A621" s="35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</row>
    <row r="622" spans="1:20" x14ac:dyDescent="0.25">
      <c r="A622" s="35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</row>
    <row r="623" spans="1:20" x14ac:dyDescent="0.25">
      <c r="A623" s="35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</row>
    <row r="624" spans="1:20" x14ac:dyDescent="0.25">
      <c r="A624" s="35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</row>
    <row r="625" spans="1:21" ht="18" x14ac:dyDescent="0.25">
      <c r="A625" s="377" t="s">
        <v>113</v>
      </c>
      <c r="B625" s="377"/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  <c r="M625" s="377"/>
      <c r="N625" s="377"/>
      <c r="O625" s="377"/>
      <c r="P625" s="377"/>
      <c r="Q625" s="377"/>
      <c r="R625" s="377"/>
      <c r="S625" s="377"/>
      <c r="T625" s="377"/>
      <c r="U625" s="377"/>
    </row>
    <row r="626" spans="1:21" ht="18" thickBot="1" x14ac:dyDescent="0.35">
      <c r="A626" s="378">
        <f>A629</f>
        <v>0</v>
      </c>
      <c r="B626" s="378"/>
      <c r="C626" s="378"/>
      <c r="D626" s="378"/>
      <c r="E626" s="378"/>
      <c r="F626" s="378"/>
      <c r="G626" s="378"/>
      <c r="H626" s="378"/>
      <c r="I626" s="378"/>
      <c r="J626" s="378"/>
      <c r="K626" s="378"/>
      <c r="L626" s="378"/>
      <c r="M626" s="378"/>
      <c r="N626" s="378"/>
      <c r="O626" s="378"/>
      <c r="P626" s="378"/>
      <c r="Q626" s="378"/>
      <c r="R626" s="378"/>
      <c r="S626" s="378"/>
      <c r="T626" s="378"/>
      <c r="U626" s="15">
        <f>U600+1</f>
        <v>25</v>
      </c>
    </row>
    <row r="627" spans="1:21" ht="13.8" x14ac:dyDescent="0.3">
      <c r="A627" s="16"/>
      <c r="B627" s="302" t="s">
        <v>18</v>
      </c>
      <c r="C627" s="303"/>
      <c r="D627" s="447"/>
      <c r="E627" s="447"/>
      <c r="F627" s="304"/>
      <c r="G627" s="302" t="s">
        <v>19</v>
      </c>
      <c r="H627" s="303"/>
      <c r="I627" s="303"/>
      <c r="J627" s="303"/>
      <c r="K627" s="303"/>
      <c r="L627" s="303"/>
      <c r="M627" s="303"/>
      <c r="N627" s="303"/>
      <c r="O627" s="303"/>
      <c r="P627" s="303"/>
      <c r="Q627" s="302" t="s">
        <v>34</v>
      </c>
      <c r="R627" s="303"/>
      <c r="S627" s="447"/>
      <c r="T627" s="304"/>
    </row>
    <row r="628" spans="1:21" ht="141.6" thickBot="1" x14ac:dyDescent="0.3">
      <c r="A628" s="17"/>
      <c r="B628" s="18" t="s">
        <v>39</v>
      </c>
      <c r="C628" s="19" t="s">
        <v>3</v>
      </c>
      <c r="D628" s="194" t="s">
        <v>13</v>
      </c>
      <c r="E628" s="194" t="s">
        <v>93</v>
      </c>
      <c r="F628" s="20" t="s">
        <v>94</v>
      </c>
      <c r="G628" s="18" t="s">
        <v>4</v>
      </c>
      <c r="H628" s="19" t="s">
        <v>5</v>
      </c>
      <c r="I628" s="19" t="s">
        <v>36</v>
      </c>
      <c r="J628" s="19" t="s">
        <v>40</v>
      </c>
      <c r="K628" s="19" t="s">
        <v>35</v>
      </c>
      <c r="L628" s="19" t="s">
        <v>8</v>
      </c>
      <c r="M628" s="19" t="s">
        <v>17</v>
      </c>
      <c r="N628" s="19" t="s">
        <v>124</v>
      </c>
      <c r="O628" s="19" t="s">
        <v>90</v>
      </c>
      <c r="P628" s="19" t="s">
        <v>123</v>
      </c>
      <c r="Q628" s="18" t="s">
        <v>14</v>
      </c>
      <c r="R628" s="19" t="s">
        <v>15</v>
      </c>
      <c r="S628" s="194" t="s">
        <v>16</v>
      </c>
      <c r="T628" s="20" t="s">
        <v>131</v>
      </c>
    </row>
    <row r="629" spans="1:21" x14ac:dyDescent="0.25">
      <c r="A629" s="21">
        <f>'инд. оценки 2 кл.'!A30</f>
        <v>0</v>
      </c>
      <c r="B629" s="22">
        <f>'Первичные данные 3 кл.'!E30</f>
        <v>0</v>
      </c>
      <c r="C629" s="22">
        <f>'Первичные данные 3 кл.'!H30</f>
        <v>0</v>
      </c>
      <c r="D629" s="23">
        <f>'Первичные данные 3 кл.'!K30</f>
        <v>0</v>
      </c>
      <c r="E629" s="23">
        <f>'Первичные данные 3 кл.'!N30</f>
        <v>0</v>
      </c>
      <c r="F629" s="23">
        <f>'Первичные данные 3 кл.'!Q30</f>
        <v>0</v>
      </c>
      <c r="G629" s="23">
        <f>'Первичные данные 3 кл.'!U30</f>
        <v>0</v>
      </c>
      <c r="H629" s="23">
        <f>'Первичные данные 3 кл.'!Y30</f>
        <v>0</v>
      </c>
      <c r="I629" s="23">
        <f>'Первичные данные 3 кл.'!AC30</f>
        <v>0</v>
      </c>
      <c r="J629" s="23">
        <f>'Первичные данные 3 кл.'!AG30</f>
        <v>0</v>
      </c>
      <c r="K629" s="23">
        <f>'Первичные данные 3 кл.'!AK30</f>
        <v>0</v>
      </c>
      <c r="L629" s="23">
        <f>'Первичные данные 3 кл.'!AO30</f>
        <v>0</v>
      </c>
      <c r="M629" s="23">
        <f>'Первичные данные 3 кл.'!AS30</f>
        <v>0</v>
      </c>
      <c r="N629" s="23">
        <f>'Первичные данные 3 кл.'!AW30</f>
        <v>0</v>
      </c>
      <c r="O629" s="23">
        <f>'Первичные данные 3 кл.'!BA30</f>
        <v>0</v>
      </c>
      <c r="P629" s="23">
        <f>'Первичные данные 3 кл.'!BE30</f>
        <v>0</v>
      </c>
      <c r="Q629" s="23">
        <f>'Первичные данные 3 кл.'!BI30</f>
        <v>0</v>
      </c>
      <c r="R629" s="23">
        <f>'Первичные данные 3 кл.'!BM30</f>
        <v>0</v>
      </c>
      <c r="S629" s="23">
        <f>'Первичные данные 3 кл.'!BQ30</f>
        <v>0</v>
      </c>
      <c r="T629" s="23">
        <f>'Первичные данные 3 кл.'!BU30</f>
        <v>0</v>
      </c>
    </row>
    <row r="630" spans="1:21" ht="13.8" thickBot="1" x14ac:dyDescent="0.3">
      <c r="A630" s="25" t="s">
        <v>47</v>
      </c>
      <c r="B630" s="296" t="str">
        <f>IF('инд. оценка уровня 3кл.'!V30=1,'инд. оценка уровня 2кл.'!$B$41,'инд. оценка уровня 2кл.'!$B$40)</f>
        <v>НИЖЕ БАЗОВОГО</v>
      </c>
      <c r="C630" s="297"/>
      <c r="D630" s="297"/>
      <c r="E630" s="297"/>
      <c r="F630" s="298"/>
      <c r="G630" s="296" t="str">
        <f>IF('инд. оценка уровня 3кл.'!W605=1,'инд. оценка уровня 2кл.'!$B$41,'инд. оценка уровня 2кл.'!$B$40)</f>
        <v>НИЖЕ БАЗОВОГО</v>
      </c>
      <c r="H630" s="297"/>
      <c r="I630" s="297"/>
      <c r="J630" s="297"/>
      <c r="K630" s="297"/>
      <c r="L630" s="297"/>
      <c r="M630" s="297"/>
      <c r="N630" s="297"/>
      <c r="O630" s="297"/>
      <c r="P630" s="297"/>
      <c r="Q630" s="296" t="str">
        <f>IF('инд. оценка уровня 3кл.'!X605=1,'инд. оценка уровня 2кл.'!$B$41,'инд. оценка уровня 2кл.'!$B$40)</f>
        <v>НИЖЕ БАЗОВОГО</v>
      </c>
      <c r="R630" s="297"/>
      <c r="S630" s="297"/>
      <c r="T630" s="298"/>
    </row>
    <row r="631" spans="1:21" x14ac:dyDescent="0.25">
      <c r="A631" s="25" t="s">
        <v>49</v>
      </c>
      <c r="B631" s="22" t="str">
        <f>'инд. прогресс 3 кл.'!C30</f>
        <v>D</v>
      </c>
      <c r="C631" s="22" t="str">
        <f>'инд. прогресс 3 кл.'!D30</f>
        <v>D</v>
      </c>
      <c r="D631" s="22" t="str">
        <f>'инд. прогресс 3 кл.'!E30</f>
        <v>D</v>
      </c>
      <c r="E631" s="452"/>
      <c r="F631" s="453"/>
      <c r="G631" s="22" t="str">
        <f>'инд. прогресс 3 кл.'!F30</f>
        <v>D</v>
      </c>
      <c r="H631" s="22" t="str">
        <f>'инд. прогресс 3 кл.'!G30</f>
        <v>D</v>
      </c>
      <c r="I631" s="22" t="str">
        <f>'инд. прогресс 3 кл.'!H30</f>
        <v>D</v>
      </c>
      <c r="J631" s="22" t="str">
        <f>'инд. прогресс 3 кл.'!I30</f>
        <v>D</v>
      </c>
      <c r="K631" s="22" t="str">
        <f>'инд. прогресс 3 кл.'!J30</f>
        <v>D</v>
      </c>
      <c r="L631" s="22" t="str">
        <f>'инд. прогресс 3 кл.'!K30</f>
        <v>D</v>
      </c>
      <c r="M631" s="22" t="str">
        <f>'инд. прогресс 3 кл.'!L30</f>
        <v>D</v>
      </c>
      <c r="N631" s="452"/>
      <c r="O631" s="454"/>
      <c r="P631" s="453"/>
      <c r="Q631" s="22" t="str">
        <f>'инд. прогресс 3 кл.'!M30</f>
        <v>D</v>
      </c>
      <c r="R631" s="22" t="str">
        <f>'инд. прогресс 3 кл.'!N30</f>
        <v>D</v>
      </c>
      <c r="S631" s="22" t="str">
        <f>'инд. прогресс 3 кл.'!O30</f>
        <v>D</v>
      </c>
      <c r="T631" s="206"/>
    </row>
    <row r="632" spans="1:21" ht="13.8" thickBot="1" x14ac:dyDescent="0.3">
      <c r="A632" s="202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</row>
    <row r="633" spans="1:21" ht="12.9" customHeight="1" x14ac:dyDescent="0.25">
      <c r="A633" s="287" t="s">
        <v>42</v>
      </c>
      <c r="B633" s="288"/>
      <c r="C633" s="288"/>
      <c r="D633" s="288"/>
      <c r="E633" s="288"/>
      <c r="F633" s="289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</row>
    <row r="634" spans="1:21" ht="14.1" customHeight="1" thickBot="1" x14ac:dyDescent="0.3">
      <c r="A634" s="290"/>
      <c r="B634" s="291"/>
      <c r="C634" s="291"/>
      <c r="D634" s="291"/>
      <c r="E634" s="291"/>
      <c r="F634" s="292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</row>
    <row r="635" spans="1:21" x14ac:dyDescent="0.25">
      <c r="A635" s="32" t="s">
        <v>128</v>
      </c>
      <c r="B635" s="293">
        <f>SUM(B629:T629)</f>
        <v>0</v>
      </c>
      <c r="C635" s="294"/>
      <c r="D635" s="294"/>
      <c r="E635" s="294"/>
      <c r="F635" s="295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</row>
    <row r="636" spans="1:21" x14ac:dyDescent="0.25">
      <c r="A636" s="207" t="s">
        <v>30</v>
      </c>
      <c r="B636" s="449" t="str">
        <f>IF('инд. оценка уровня 3кл.'!Y30=1,'инд. оценка уровня 2кл.'!$B$41,'инд. оценка уровня 2кл.'!$B$40)</f>
        <v>НИЖЕ БАЗОВОГО</v>
      </c>
      <c r="C636" s="450"/>
      <c r="D636" s="450"/>
      <c r="E636" s="450"/>
      <c r="F636" s="45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</row>
    <row r="637" spans="1:21" x14ac:dyDescent="0.25">
      <c r="A637" s="208"/>
      <c r="B637" s="448"/>
      <c r="C637" s="448"/>
      <c r="D637" s="448"/>
      <c r="E637" s="448"/>
      <c r="F637" s="448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</row>
    <row r="638" spans="1:21" x14ac:dyDescent="0.25">
      <c r="A638" s="35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</row>
    <row r="639" spans="1:21" x14ac:dyDescent="0.25">
      <c r="A639" s="35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</row>
    <row r="640" spans="1:21" x14ac:dyDescent="0.25">
      <c r="A640" s="36" t="s">
        <v>50</v>
      </c>
      <c r="B640" s="36"/>
      <c r="C640" s="27"/>
      <c r="D640" s="200"/>
      <c r="E640" s="200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</row>
    <row r="641" spans="1:21" x14ac:dyDescent="0.25">
      <c r="A641" s="37" t="s">
        <v>51</v>
      </c>
      <c r="B641" s="375"/>
      <c r="C641" s="375"/>
      <c r="D641" s="201"/>
      <c r="E641" s="200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</row>
    <row r="642" spans="1:21" x14ac:dyDescent="0.25">
      <c r="A642" s="37" t="s">
        <v>52</v>
      </c>
      <c r="B642" s="376"/>
      <c r="C642" s="376"/>
      <c r="D642" s="200"/>
      <c r="E642" s="200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</row>
    <row r="643" spans="1:21" x14ac:dyDescent="0.25">
      <c r="A643" s="35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</row>
    <row r="644" spans="1:21" x14ac:dyDescent="0.25">
      <c r="A644" s="35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</row>
    <row r="645" spans="1:21" x14ac:dyDescent="0.25">
      <c r="A645" s="35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</row>
    <row r="646" spans="1:21" x14ac:dyDescent="0.25">
      <c r="A646" s="35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</row>
    <row r="647" spans="1:21" x14ac:dyDescent="0.25">
      <c r="A647" s="35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</row>
    <row r="648" spans="1:21" x14ac:dyDescent="0.25">
      <c r="A648" s="35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</row>
    <row r="649" spans="1:21" x14ac:dyDescent="0.25">
      <c r="A649" s="35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</row>
    <row r="650" spans="1:21" x14ac:dyDescent="0.25">
      <c r="A650" s="35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</row>
    <row r="651" spans="1:21" ht="18" x14ac:dyDescent="0.25">
      <c r="A651" s="377" t="s">
        <v>113</v>
      </c>
      <c r="B651" s="377"/>
      <c r="C651" s="377"/>
      <c r="D651" s="377"/>
      <c r="E651" s="377"/>
      <c r="F651" s="377"/>
      <c r="G651" s="377"/>
      <c r="H651" s="377"/>
      <c r="I651" s="377"/>
      <c r="J651" s="377"/>
      <c r="K651" s="377"/>
      <c r="L651" s="377"/>
      <c r="M651" s="377"/>
      <c r="N651" s="377"/>
      <c r="O651" s="377"/>
      <c r="P651" s="377"/>
      <c r="Q651" s="377"/>
      <c r="R651" s="377"/>
      <c r="S651" s="377"/>
      <c r="T651" s="377"/>
      <c r="U651" s="377"/>
    </row>
    <row r="652" spans="1:21" ht="18" thickBot="1" x14ac:dyDescent="0.35">
      <c r="A652" s="378">
        <f>A655</f>
        <v>0</v>
      </c>
      <c r="B652" s="378"/>
      <c r="C652" s="378"/>
      <c r="D652" s="378"/>
      <c r="E652" s="378"/>
      <c r="F652" s="378"/>
      <c r="G652" s="378"/>
      <c r="H652" s="378"/>
      <c r="I652" s="378"/>
      <c r="J652" s="378"/>
      <c r="K652" s="378"/>
      <c r="L652" s="378"/>
      <c r="M652" s="378"/>
      <c r="N652" s="378"/>
      <c r="O652" s="378"/>
      <c r="P652" s="378"/>
      <c r="Q652" s="378"/>
      <c r="R652" s="378"/>
      <c r="S652" s="378"/>
      <c r="T652" s="378"/>
      <c r="U652" s="15">
        <f>U626+1</f>
        <v>26</v>
      </c>
    </row>
    <row r="653" spans="1:21" ht="13.8" x14ac:dyDescent="0.3">
      <c r="A653" s="16"/>
      <c r="B653" s="302" t="s">
        <v>18</v>
      </c>
      <c r="C653" s="303"/>
      <c r="D653" s="447"/>
      <c r="E653" s="447"/>
      <c r="F653" s="304"/>
      <c r="G653" s="302" t="s">
        <v>19</v>
      </c>
      <c r="H653" s="303"/>
      <c r="I653" s="303"/>
      <c r="J653" s="303"/>
      <c r="K653" s="303"/>
      <c r="L653" s="303"/>
      <c r="M653" s="303"/>
      <c r="N653" s="303"/>
      <c r="O653" s="303"/>
      <c r="P653" s="303"/>
      <c r="Q653" s="302" t="s">
        <v>34</v>
      </c>
      <c r="R653" s="303"/>
      <c r="S653" s="447"/>
      <c r="T653" s="304"/>
    </row>
    <row r="654" spans="1:21" ht="141.6" thickBot="1" x14ac:dyDescent="0.3">
      <c r="A654" s="17"/>
      <c r="B654" s="18" t="s">
        <v>39</v>
      </c>
      <c r="C654" s="19" t="s">
        <v>3</v>
      </c>
      <c r="D654" s="194" t="s">
        <v>13</v>
      </c>
      <c r="E654" s="194" t="s">
        <v>93</v>
      </c>
      <c r="F654" s="20" t="s">
        <v>94</v>
      </c>
      <c r="G654" s="18" t="s">
        <v>4</v>
      </c>
      <c r="H654" s="19" t="s">
        <v>5</v>
      </c>
      <c r="I654" s="19" t="s">
        <v>36</v>
      </c>
      <c r="J654" s="19" t="s">
        <v>40</v>
      </c>
      <c r="K654" s="19" t="s">
        <v>35</v>
      </c>
      <c r="L654" s="19" t="s">
        <v>8</v>
      </c>
      <c r="M654" s="19" t="s">
        <v>17</v>
      </c>
      <c r="N654" s="19" t="s">
        <v>124</v>
      </c>
      <c r="O654" s="19" t="s">
        <v>90</v>
      </c>
      <c r="P654" s="19" t="s">
        <v>123</v>
      </c>
      <c r="Q654" s="18" t="s">
        <v>14</v>
      </c>
      <c r="R654" s="19" t="s">
        <v>15</v>
      </c>
      <c r="S654" s="194" t="s">
        <v>16</v>
      </c>
      <c r="T654" s="20" t="s">
        <v>131</v>
      </c>
    </row>
    <row r="655" spans="1:21" x14ac:dyDescent="0.25">
      <c r="A655" s="21">
        <f>'инд. оценки 2 кл.'!A31</f>
        <v>0</v>
      </c>
      <c r="B655" s="22">
        <f>'Первичные данные 3 кл.'!E31</f>
        <v>0</v>
      </c>
      <c r="C655" s="22">
        <f>'Первичные данные 3 кл.'!H31</f>
        <v>0</v>
      </c>
      <c r="D655" s="23">
        <f>'Первичные данные 3 кл.'!K31</f>
        <v>0</v>
      </c>
      <c r="E655" s="23">
        <f>'Первичные данные 3 кл.'!N31</f>
        <v>0</v>
      </c>
      <c r="F655" s="23">
        <f>'Первичные данные 3 кл.'!Q31</f>
        <v>0</v>
      </c>
      <c r="G655" s="23">
        <f>'Первичные данные 3 кл.'!U31</f>
        <v>0</v>
      </c>
      <c r="H655" s="23">
        <f>'Первичные данные 3 кл.'!Y31</f>
        <v>0</v>
      </c>
      <c r="I655" s="23">
        <f>'Первичные данные 3 кл.'!AC31</f>
        <v>0</v>
      </c>
      <c r="J655" s="23">
        <f>'Первичные данные 3 кл.'!AG31</f>
        <v>0</v>
      </c>
      <c r="K655" s="23">
        <f>'Первичные данные 3 кл.'!AK31</f>
        <v>0</v>
      </c>
      <c r="L655" s="23">
        <f>'Первичные данные 3 кл.'!AO31</f>
        <v>0</v>
      </c>
      <c r="M655" s="23">
        <f>'Первичные данные 3 кл.'!AS31</f>
        <v>0</v>
      </c>
      <c r="N655" s="23">
        <f>'Первичные данные 3 кл.'!AW31</f>
        <v>0</v>
      </c>
      <c r="O655" s="23">
        <f>'Первичные данные 3 кл.'!BA31</f>
        <v>0</v>
      </c>
      <c r="P655" s="23">
        <f>'Первичные данные 3 кл.'!BE31</f>
        <v>0</v>
      </c>
      <c r="Q655" s="23">
        <f>'Первичные данные 3 кл.'!BI31</f>
        <v>0</v>
      </c>
      <c r="R655" s="23">
        <f>'Первичные данные 3 кл.'!BM31</f>
        <v>0</v>
      </c>
      <c r="S655" s="23">
        <f>'Первичные данные 3 кл.'!BQ31</f>
        <v>0</v>
      </c>
      <c r="T655" s="23">
        <f>'Первичные данные 3 кл.'!BU31</f>
        <v>0</v>
      </c>
    </row>
    <row r="656" spans="1:21" ht="13.8" thickBot="1" x14ac:dyDescent="0.3">
      <c r="A656" s="25" t="s">
        <v>47</v>
      </c>
      <c r="B656" s="296" t="str">
        <f>IF('инд. оценка уровня 3кл.'!V31=1,'инд. оценка уровня 2кл.'!$B$41,'инд. оценка уровня 2кл.'!$B$40)</f>
        <v>НИЖЕ БАЗОВОГО</v>
      </c>
      <c r="C656" s="297"/>
      <c r="D656" s="297"/>
      <c r="E656" s="297"/>
      <c r="F656" s="298"/>
      <c r="G656" s="296" t="str">
        <f>IF('инд. оценка уровня 3кл.'!W31=1,'инд. оценка уровня 2кл.'!$B$41,'инд. оценка уровня 2кл.'!$B$40)</f>
        <v>НИЖЕ БАЗОВОГО</v>
      </c>
      <c r="H656" s="297"/>
      <c r="I656" s="297"/>
      <c r="J656" s="297"/>
      <c r="K656" s="297"/>
      <c r="L656" s="297"/>
      <c r="M656" s="297"/>
      <c r="N656" s="297"/>
      <c r="O656" s="297"/>
      <c r="P656" s="297"/>
      <c r="Q656" s="296" t="str">
        <f>IF('инд. оценка уровня 3кл.'!X31=1,'инд. оценка уровня 2кл.'!$B$41,'инд. оценка уровня 2кл.'!$B$40)</f>
        <v>НИЖЕ БАЗОВОГО</v>
      </c>
      <c r="R656" s="297"/>
      <c r="S656" s="297"/>
      <c r="T656" s="298"/>
    </row>
    <row r="657" spans="1:20" x14ac:dyDescent="0.25">
      <c r="A657" s="25" t="s">
        <v>49</v>
      </c>
      <c r="B657" s="22" t="str">
        <f>'инд. прогресс 3 кл.'!C31</f>
        <v>D</v>
      </c>
      <c r="C657" s="22" t="str">
        <f>'инд. прогресс 3 кл.'!D31</f>
        <v>D</v>
      </c>
      <c r="D657" s="22" t="str">
        <f>'инд. прогресс 3 кл.'!E31</f>
        <v>D</v>
      </c>
      <c r="E657" s="452"/>
      <c r="F657" s="453"/>
      <c r="G657" s="22" t="str">
        <f>'инд. прогресс 3 кл.'!F31</f>
        <v>D</v>
      </c>
      <c r="H657" s="22" t="str">
        <f>'инд. прогресс 3 кл.'!G31</f>
        <v>D</v>
      </c>
      <c r="I657" s="22" t="str">
        <f>'инд. прогресс 3 кл.'!H31</f>
        <v>D</v>
      </c>
      <c r="J657" s="22" t="str">
        <f>'инд. прогресс 3 кл.'!I31</f>
        <v>D</v>
      </c>
      <c r="K657" s="22" t="str">
        <f>'инд. прогресс 3 кл.'!J31</f>
        <v>D</v>
      </c>
      <c r="L657" s="22" t="str">
        <f>'инд. прогресс 3 кл.'!K31</f>
        <v>D</v>
      </c>
      <c r="M657" s="22" t="str">
        <f>'инд. прогресс 3 кл.'!L31</f>
        <v>D</v>
      </c>
      <c r="N657" s="452"/>
      <c r="O657" s="454"/>
      <c r="P657" s="453"/>
      <c r="Q657" s="22" t="str">
        <f>'инд. прогресс 3 кл.'!M31</f>
        <v>D</v>
      </c>
      <c r="R657" s="22" t="str">
        <f>'инд. прогресс 3 кл.'!N31</f>
        <v>D</v>
      </c>
      <c r="S657" s="22" t="str">
        <f>'инд. прогресс 3 кл.'!O31</f>
        <v>D</v>
      </c>
      <c r="T657" s="206"/>
    </row>
    <row r="658" spans="1:20" ht="13.8" thickBot="1" x14ac:dyDescent="0.3">
      <c r="A658" s="202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</row>
    <row r="659" spans="1:20" ht="12.9" customHeight="1" x14ac:dyDescent="0.25">
      <c r="A659" s="287" t="s">
        <v>42</v>
      </c>
      <c r="B659" s="288"/>
      <c r="C659" s="288"/>
      <c r="D659" s="288"/>
      <c r="E659" s="288"/>
      <c r="F659" s="289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</row>
    <row r="660" spans="1:20" ht="14.1" customHeight="1" thickBot="1" x14ac:dyDescent="0.3">
      <c r="A660" s="290"/>
      <c r="B660" s="291"/>
      <c r="C660" s="291"/>
      <c r="D660" s="291"/>
      <c r="E660" s="291"/>
      <c r="F660" s="292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</row>
    <row r="661" spans="1:20" x14ac:dyDescent="0.25">
      <c r="A661" s="32" t="s">
        <v>128</v>
      </c>
      <c r="B661" s="293">
        <f>SUM(B655:T655)</f>
        <v>0</v>
      </c>
      <c r="C661" s="294"/>
      <c r="D661" s="294"/>
      <c r="E661" s="294"/>
      <c r="F661" s="295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</row>
    <row r="662" spans="1:20" x14ac:dyDescent="0.25">
      <c r="A662" s="207" t="s">
        <v>30</v>
      </c>
      <c r="B662" s="449" t="str">
        <f>IF('инд. оценка уровня 3кл.'!Y31=1,'инд. оценка уровня 2кл.'!$B$41,'инд. оценка уровня 2кл.'!$B$40)</f>
        <v>НИЖЕ БАЗОВОГО</v>
      </c>
      <c r="C662" s="450"/>
      <c r="D662" s="450"/>
      <c r="E662" s="450"/>
      <c r="F662" s="45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</row>
    <row r="663" spans="1:20" x14ac:dyDescent="0.25">
      <c r="A663" s="208"/>
      <c r="B663" s="448"/>
      <c r="C663" s="448"/>
      <c r="D663" s="448"/>
      <c r="E663" s="448"/>
      <c r="F663" s="448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</row>
    <row r="664" spans="1:20" x14ac:dyDescent="0.25">
      <c r="A664" s="35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</row>
    <row r="665" spans="1:20" x14ac:dyDescent="0.25">
      <c r="A665" s="35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</row>
    <row r="666" spans="1:20" x14ac:dyDescent="0.25">
      <c r="A666" s="36" t="s">
        <v>50</v>
      </c>
      <c r="B666" s="36"/>
      <c r="C666" s="27"/>
      <c r="D666" s="200"/>
      <c r="E666" s="200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</row>
    <row r="667" spans="1:20" x14ac:dyDescent="0.25">
      <c r="A667" s="37" t="s">
        <v>51</v>
      </c>
      <c r="B667" s="375"/>
      <c r="C667" s="375"/>
      <c r="D667" s="201"/>
      <c r="E667" s="200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</row>
    <row r="668" spans="1:20" x14ac:dyDescent="0.25">
      <c r="A668" s="37" t="s">
        <v>52</v>
      </c>
      <c r="B668" s="376"/>
      <c r="C668" s="376"/>
      <c r="D668" s="200"/>
      <c r="E668" s="200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</row>
    <row r="669" spans="1:20" x14ac:dyDescent="0.25">
      <c r="A669" s="35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</row>
    <row r="670" spans="1:20" x14ac:dyDescent="0.25">
      <c r="A670" s="35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</row>
    <row r="671" spans="1:20" x14ac:dyDescent="0.25">
      <c r="A671" s="35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</row>
    <row r="672" spans="1:20" x14ac:dyDescent="0.25">
      <c r="A672" s="35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</row>
    <row r="673" spans="1:21" x14ac:dyDescent="0.25">
      <c r="A673" s="35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</row>
    <row r="674" spans="1:21" x14ac:dyDescent="0.25">
      <c r="A674" s="35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</row>
    <row r="675" spans="1:21" x14ac:dyDescent="0.25">
      <c r="A675" s="35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</row>
    <row r="676" spans="1:21" x14ac:dyDescent="0.25">
      <c r="A676" s="35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</row>
    <row r="677" spans="1:21" ht="18" x14ac:dyDescent="0.25">
      <c r="A677" s="377" t="s">
        <v>113</v>
      </c>
      <c r="B677" s="377"/>
      <c r="C677" s="377"/>
      <c r="D677" s="377"/>
      <c r="E677" s="377"/>
      <c r="F677" s="377"/>
      <c r="G677" s="377"/>
      <c r="H677" s="377"/>
      <c r="I677" s="377"/>
      <c r="J677" s="377"/>
      <c r="K677" s="377"/>
      <c r="L677" s="377"/>
      <c r="M677" s="377"/>
      <c r="N677" s="377"/>
      <c r="O677" s="377"/>
      <c r="P677" s="377"/>
      <c r="Q677" s="377"/>
      <c r="R677" s="377"/>
      <c r="S677" s="377"/>
      <c r="T677" s="377"/>
      <c r="U677" s="377"/>
    </row>
    <row r="678" spans="1:21" ht="18" thickBot="1" x14ac:dyDescent="0.35">
      <c r="A678" s="378">
        <f>A681</f>
        <v>0</v>
      </c>
      <c r="B678" s="378"/>
      <c r="C678" s="378"/>
      <c r="D678" s="378"/>
      <c r="E678" s="378"/>
      <c r="F678" s="378"/>
      <c r="G678" s="378"/>
      <c r="H678" s="378"/>
      <c r="I678" s="378"/>
      <c r="J678" s="378"/>
      <c r="K678" s="378"/>
      <c r="L678" s="378"/>
      <c r="M678" s="378"/>
      <c r="N678" s="378"/>
      <c r="O678" s="378"/>
      <c r="P678" s="378"/>
      <c r="Q678" s="378"/>
      <c r="R678" s="378"/>
      <c r="S678" s="378"/>
      <c r="T678" s="378"/>
      <c r="U678" s="15">
        <f>U652+1</f>
        <v>27</v>
      </c>
    </row>
    <row r="679" spans="1:21" ht="13.8" x14ac:dyDescent="0.3">
      <c r="A679" s="16"/>
      <c r="B679" s="302" t="s">
        <v>18</v>
      </c>
      <c r="C679" s="303"/>
      <c r="D679" s="447"/>
      <c r="E679" s="447"/>
      <c r="F679" s="304"/>
      <c r="G679" s="302" t="s">
        <v>19</v>
      </c>
      <c r="H679" s="303"/>
      <c r="I679" s="303"/>
      <c r="J679" s="303"/>
      <c r="K679" s="303"/>
      <c r="L679" s="303"/>
      <c r="M679" s="303"/>
      <c r="N679" s="303"/>
      <c r="O679" s="303"/>
      <c r="P679" s="303"/>
      <c r="Q679" s="302" t="s">
        <v>34</v>
      </c>
      <c r="R679" s="303"/>
      <c r="S679" s="447"/>
      <c r="T679" s="304"/>
    </row>
    <row r="680" spans="1:21" ht="141.6" thickBot="1" x14ac:dyDescent="0.3">
      <c r="A680" s="17"/>
      <c r="B680" s="18" t="s">
        <v>39</v>
      </c>
      <c r="C680" s="19" t="s">
        <v>3</v>
      </c>
      <c r="D680" s="194" t="s">
        <v>13</v>
      </c>
      <c r="E680" s="194" t="s">
        <v>93</v>
      </c>
      <c r="F680" s="20" t="s">
        <v>94</v>
      </c>
      <c r="G680" s="18" t="s">
        <v>4</v>
      </c>
      <c r="H680" s="19" t="s">
        <v>5</v>
      </c>
      <c r="I680" s="19" t="s">
        <v>36</v>
      </c>
      <c r="J680" s="19" t="s">
        <v>40</v>
      </c>
      <c r="K680" s="19" t="s">
        <v>35</v>
      </c>
      <c r="L680" s="19" t="s">
        <v>8</v>
      </c>
      <c r="M680" s="19" t="s">
        <v>17</v>
      </c>
      <c r="N680" s="19" t="s">
        <v>124</v>
      </c>
      <c r="O680" s="19" t="s">
        <v>90</v>
      </c>
      <c r="P680" s="19" t="s">
        <v>123</v>
      </c>
      <c r="Q680" s="18" t="s">
        <v>14</v>
      </c>
      <c r="R680" s="19" t="s">
        <v>15</v>
      </c>
      <c r="S680" s="194" t="s">
        <v>16</v>
      </c>
      <c r="T680" s="20" t="s">
        <v>131</v>
      </c>
    </row>
    <row r="681" spans="1:21" x14ac:dyDescent="0.25">
      <c r="A681" s="21">
        <f>'инд. оценки 2 кл.'!A32</f>
        <v>0</v>
      </c>
      <c r="B681" s="22">
        <f>'Первичные данные 3 кл.'!E32</f>
        <v>0</v>
      </c>
      <c r="C681" s="22">
        <f>'Первичные данные 3 кл.'!H32</f>
        <v>0</v>
      </c>
      <c r="D681" s="23">
        <f>'Первичные данные 3 кл.'!K32</f>
        <v>0</v>
      </c>
      <c r="E681" s="23">
        <f>'Первичные данные 3 кл.'!N32</f>
        <v>0</v>
      </c>
      <c r="F681" s="23">
        <f>'Первичные данные 3 кл.'!Q32</f>
        <v>0</v>
      </c>
      <c r="G681" s="23">
        <f>'Первичные данные 3 кл.'!U32</f>
        <v>0</v>
      </c>
      <c r="H681" s="23">
        <f>'Первичные данные 3 кл.'!Y32</f>
        <v>0</v>
      </c>
      <c r="I681" s="23">
        <f>'Первичные данные 3 кл.'!AC32</f>
        <v>0</v>
      </c>
      <c r="J681" s="23">
        <f>'Первичные данные 3 кл.'!AG32</f>
        <v>0</v>
      </c>
      <c r="K681" s="23">
        <f>'Первичные данные 3 кл.'!AK32</f>
        <v>0</v>
      </c>
      <c r="L681" s="23">
        <f>'Первичные данные 3 кл.'!AO32</f>
        <v>0</v>
      </c>
      <c r="M681" s="23">
        <f>'Первичные данные 3 кл.'!AS32</f>
        <v>0</v>
      </c>
      <c r="N681" s="23">
        <f>'Первичные данные 3 кл.'!AW32</f>
        <v>0</v>
      </c>
      <c r="O681" s="23">
        <f>'Первичные данные 3 кл.'!BA32</f>
        <v>0</v>
      </c>
      <c r="P681" s="23">
        <f>'Первичные данные 3 кл.'!BE32</f>
        <v>0</v>
      </c>
      <c r="Q681" s="23">
        <f>'Первичные данные 3 кл.'!BI32</f>
        <v>0</v>
      </c>
      <c r="R681" s="23">
        <f>'Первичные данные 3 кл.'!BM32</f>
        <v>0</v>
      </c>
      <c r="S681" s="23">
        <f>'Первичные данные 3 кл.'!BQ32</f>
        <v>0</v>
      </c>
      <c r="T681" s="23">
        <f>'Первичные данные 3 кл.'!BU32</f>
        <v>0</v>
      </c>
    </row>
    <row r="682" spans="1:21" ht="13.8" thickBot="1" x14ac:dyDescent="0.3">
      <c r="A682" s="25" t="s">
        <v>47</v>
      </c>
      <c r="B682" s="296" t="str">
        <f>IF('инд. оценка уровня 3кл.'!V32=1,'инд. оценка уровня 2кл.'!$B$41,'инд. оценка уровня 2кл.'!$B$40)</f>
        <v>НИЖЕ БАЗОВОГО</v>
      </c>
      <c r="C682" s="297"/>
      <c r="D682" s="297"/>
      <c r="E682" s="297"/>
      <c r="F682" s="298"/>
      <c r="G682" s="296" t="str">
        <f>IF('инд. оценка уровня 3кл.'!W32=1,'инд. оценка уровня 2кл.'!$B$41,'инд. оценка уровня 2кл.'!$B$40)</f>
        <v>НИЖЕ БАЗОВОГО</v>
      </c>
      <c r="H682" s="297"/>
      <c r="I682" s="297"/>
      <c r="J682" s="297"/>
      <c r="K682" s="297"/>
      <c r="L682" s="297"/>
      <c r="M682" s="297"/>
      <c r="N682" s="297"/>
      <c r="O682" s="297"/>
      <c r="P682" s="297"/>
      <c r="Q682" s="296" t="str">
        <f>IF('инд. оценка уровня 3кл.'!X32=1,'инд. оценка уровня 2кл.'!$B$41,'инд. оценка уровня 2кл.'!$B$40)</f>
        <v>НИЖЕ БАЗОВОГО</v>
      </c>
      <c r="R682" s="297"/>
      <c r="S682" s="297"/>
      <c r="T682" s="298"/>
    </row>
    <row r="683" spans="1:21" x14ac:dyDescent="0.25">
      <c r="A683" s="25" t="s">
        <v>49</v>
      </c>
      <c r="B683" s="22" t="str">
        <f>'инд. прогресс 3 кл.'!C32</f>
        <v>D</v>
      </c>
      <c r="C683" s="22" t="str">
        <f>'инд. прогресс 3 кл.'!D32</f>
        <v>D</v>
      </c>
      <c r="D683" s="22" t="str">
        <f>'инд. прогресс 3 кл.'!E32</f>
        <v>D</v>
      </c>
      <c r="E683" s="452"/>
      <c r="F683" s="453"/>
      <c r="G683" s="22" t="str">
        <f>'инд. прогресс 3 кл.'!F32</f>
        <v>D</v>
      </c>
      <c r="H683" s="22" t="str">
        <f>'инд. прогресс 3 кл.'!G32</f>
        <v>D</v>
      </c>
      <c r="I683" s="22" t="str">
        <f>'инд. прогресс 3 кл.'!H32</f>
        <v>D</v>
      </c>
      <c r="J683" s="22" t="str">
        <f>'инд. прогресс 3 кл.'!I32</f>
        <v>D</v>
      </c>
      <c r="K683" s="22" t="str">
        <f>'инд. прогресс 3 кл.'!J32</f>
        <v>D</v>
      </c>
      <c r="L683" s="22" t="str">
        <f>'инд. прогресс 3 кл.'!K32</f>
        <v>D</v>
      </c>
      <c r="M683" s="22" t="str">
        <f>'инд. прогресс 3 кл.'!L32</f>
        <v>D</v>
      </c>
      <c r="N683" s="452"/>
      <c r="O683" s="454"/>
      <c r="P683" s="453"/>
      <c r="Q683" s="22" t="str">
        <f>'инд. прогресс 3 кл.'!M32</f>
        <v>D</v>
      </c>
      <c r="R683" s="22" t="str">
        <f>'инд. прогресс 3 кл.'!N32</f>
        <v>D</v>
      </c>
      <c r="S683" s="22" t="str">
        <f>'инд. прогресс 3 кл.'!O32</f>
        <v>D</v>
      </c>
      <c r="T683" s="206"/>
    </row>
    <row r="684" spans="1:21" ht="13.8" thickBot="1" x14ac:dyDescent="0.3">
      <c r="A684" s="202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</row>
    <row r="685" spans="1:21" ht="12.9" customHeight="1" x14ac:dyDescent="0.25">
      <c r="A685" s="287" t="s">
        <v>42</v>
      </c>
      <c r="B685" s="288"/>
      <c r="C685" s="288"/>
      <c r="D685" s="288"/>
      <c r="E685" s="288"/>
      <c r="F685" s="289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</row>
    <row r="686" spans="1:21" ht="14.1" customHeight="1" thickBot="1" x14ac:dyDescent="0.3">
      <c r="A686" s="290"/>
      <c r="B686" s="291"/>
      <c r="C686" s="291"/>
      <c r="D686" s="291"/>
      <c r="E686" s="291"/>
      <c r="F686" s="292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</row>
    <row r="687" spans="1:21" x14ac:dyDescent="0.25">
      <c r="A687" s="32" t="s">
        <v>128</v>
      </c>
      <c r="B687" s="293">
        <f>SUM(B681:T681)</f>
        <v>0</v>
      </c>
      <c r="C687" s="294"/>
      <c r="D687" s="294"/>
      <c r="E687" s="294"/>
      <c r="F687" s="295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</row>
    <row r="688" spans="1:21" x14ac:dyDescent="0.25">
      <c r="A688" s="207" t="s">
        <v>30</v>
      </c>
      <c r="B688" s="449" t="str">
        <f>IF('инд. оценка уровня 3кл.'!Y32=1,'инд. оценка уровня 2кл.'!$B$41,'инд. оценка уровня 2кл.'!$B$40)</f>
        <v>НИЖЕ БАЗОВОГО</v>
      </c>
      <c r="C688" s="450"/>
      <c r="D688" s="450"/>
      <c r="E688" s="450"/>
      <c r="F688" s="45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</row>
    <row r="689" spans="1:21" x14ac:dyDescent="0.25">
      <c r="A689" s="208"/>
      <c r="B689" s="448"/>
      <c r="C689" s="448"/>
      <c r="D689" s="448"/>
      <c r="E689" s="448"/>
      <c r="F689" s="448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</row>
    <row r="690" spans="1:21" x14ac:dyDescent="0.25">
      <c r="A690" s="35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</row>
    <row r="691" spans="1:21" x14ac:dyDescent="0.25">
      <c r="A691" s="35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</row>
    <row r="692" spans="1:21" x14ac:dyDescent="0.25">
      <c r="A692" s="36" t="s">
        <v>50</v>
      </c>
      <c r="B692" s="36"/>
      <c r="C692" s="27"/>
      <c r="D692" s="200"/>
      <c r="E692" s="200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</row>
    <row r="693" spans="1:21" x14ac:dyDescent="0.25">
      <c r="A693" s="37" t="s">
        <v>51</v>
      </c>
      <c r="B693" s="375"/>
      <c r="C693" s="375"/>
      <c r="D693" s="201"/>
      <c r="E693" s="200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</row>
    <row r="694" spans="1:21" x14ac:dyDescent="0.25">
      <c r="A694" s="37" t="s">
        <v>52</v>
      </c>
      <c r="B694" s="376"/>
      <c r="C694" s="376"/>
      <c r="D694" s="200"/>
      <c r="E694" s="200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</row>
    <row r="695" spans="1:21" x14ac:dyDescent="0.25">
      <c r="A695" s="35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</row>
    <row r="696" spans="1:21" x14ac:dyDescent="0.25">
      <c r="A696" s="35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</row>
    <row r="697" spans="1:21" x14ac:dyDescent="0.25">
      <c r="A697" s="35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</row>
    <row r="698" spans="1:21" x14ac:dyDescent="0.25">
      <c r="A698" s="35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</row>
    <row r="699" spans="1:21" x14ac:dyDescent="0.25">
      <c r="A699" s="35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</row>
    <row r="700" spans="1:21" x14ac:dyDescent="0.25">
      <c r="A700" s="35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</row>
    <row r="701" spans="1:21" x14ac:dyDescent="0.25">
      <c r="A701" s="35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</row>
    <row r="702" spans="1:21" x14ac:dyDescent="0.25">
      <c r="A702" s="35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</row>
    <row r="703" spans="1:21" ht="18" x14ac:dyDescent="0.25">
      <c r="A703" s="377" t="s">
        <v>113</v>
      </c>
      <c r="B703" s="377"/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377"/>
      <c r="O703" s="377"/>
      <c r="P703" s="377"/>
      <c r="Q703" s="377"/>
      <c r="R703" s="377"/>
      <c r="S703" s="377"/>
      <c r="T703" s="377"/>
      <c r="U703" s="377"/>
    </row>
    <row r="704" spans="1:21" s="166" customFormat="1" ht="18" thickBot="1" x14ac:dyDescent="0.35">
      <c r="A704" s="378">
        <f>A707</f>
        <v>0</v>
      </c>
      <c r="B704" s="378"/>
      <c r="C704" s="378"/>
      <c r="D704" s="378"/>
      <c r="E704" s="378"/>
      <c r="F704" s="378"/>
      <c r="G704" s="378"/>
      <c r="H704" s="378"/>
      <c r="I704" s="378"/>
      <c r="J704" s="378"/>
      <c r="K704" s="378"/>
      <c r="L704" s="378"/>
      <c r="M704" s="378"/>
      <c r="N704" s="378"/>
      <c r="O704" s="378"/>
      <c r="P704" s="378"/>
      <c r="Q704" s="378"/>
      <c r="R704" s="378"/>
      <c r="S704" s="378"/>
      <c r="T704" s="378"/>
      <c r="U704" s="15">
        <f>U678+1</f>
        <v>28</v>
      </c>
    </row>
    <row r="705" spans="1:21" s="166" customFormat="1" ht="13.8" x14ac:dyDescent="0.3">
      <c r="A705" s="16"/>
      <c r="B705" s="302" t="s">
        <v>18</v>
      </c>
      <c r="C705" s="303"/>
      <c r="D705" s="447"/>
      <c r="E705" s="447"/>
      <c r="F705" s="304"/>
      <c r="G705" s="302" t="s">
        <v>19</v>
      </c>
      <c r="H705" s="303"/>
      <c r="I705" s="303"/>
      <c r="J705" s="303"/>
      <c r="K705" s="303"/>
      <c r="L705" s="303"/>
      <c r="M705" s="303"/>
      <c r="N705" s="303"/>
      <c r="O705" s="303"/>
      <c r="P705" s="303"/>
      <c r="Q705" s="302" t="s">
        <v>34</v>
      </c>
      <c r="R705" s="303"/>
      <c r="S705" s="447"/>
      <c r="T705" s="304"/>
      <c r="U705" s="15"/>
    </row>
    <row r="706" spans="1:21" ht="141.6" thickBot="1" x14ac:dyDescent="0.3">
      <c r="A706" s="17"/>
      <c r="B706" s="18" t="s">
        <v>39</v>
      </c>
      <c r="C706" s="19" t="s">
        <v>3</v>
      </c>
      <c r="D706" s="194" t="s">
        <v>13</v>
      </c>
      <c r="E706" s="194" t="s">
        <v>93</v>
      </c>
      <c r="F706" s="20" t="s">
        <v>94</v>
      </c>
      <c r="G706" s="18" t="s">
        <v>4</v>
      </c>
      <c r="H706" s="19" t="s">
        <v>5</v>
      </c>
      <c r="I706" s="19" t="s">
        <v>36</v>
      </c>
      <c r="J706" s="19" t="s">
        <v>40</v>
      </c>
      <c r="K706" s="19" t="s">
        <v>35</v>
      </c>
      <c r="L706" s="19" t="s">
        <v>8</v>
      </c>
      <c r="M706" s="19" t="s">
        <v>17</v>
      </c>
      <c r="N706" s="19" t="s">
        <v>124</v>
      </c>
      <c r="O706" s="19" t="s">
        <v>90</v>
      </c>
      <c r="P706" s="19" t="s">
        <v>123</v>
      </c>
      <c r="Q706" s="18" t="s">
        <v>14</v>
      </c>
      <c r="R706" s="19" t="s">
        <v>15</v>
      </c>
      <c r="S706" s="194" t="s">
        <v>16</v>
      </c>
      <c r="T706" s="20" t="s">
        <v>131</v>
      </c>
    </row>
    <row r="707" spans="1:21" x14ac:dyDescent="0.25">
      <c r="A707" s="21">
        <f>'инд. оценки 2 кл.'!A33</f>
        <v>0</v>
      </c>
      <c r="B707" s="22">
        <f>'Первичные данные 3 кл.'!E33</f>
        <v>0</v>
      </c>
      <c r="C707" s="22">
        <f>'Первичные данные 3 кл.'!H33</f>
        <v>0</v>
      </c>
      <c r="D707" s="23">
        <f>'Первичные данные 3 кл.'!K33</f>
        <v>0</v>
      </c>
      <c r="E707" s="23">
        <f>'Первичные данные 3 кл.'!N33</f>
        <v>0</v>
      </c>
      <c r="F707" s="23">
        <f>'Первичные данные 3 кл.'!Q33</f>
        <v>0</v>
      </c>
      <c r="G707" s="23">
        <f>'Первичные данные 3 кл.'!U33</f>
        <v>0</v>
      </c>
      <c r="H707" s="23">
        <f>'Первичные данные 3 кл.'!Y33</f>
        <v>0</v>
      </c>
      <c r="I707" s="23">
        <f>'Первичные данные 3 кл.'!AC33</f>
        <v>0</v>
      </c>
      <c r="J707" s="23">
        <f>'Первичные данные 3 кл.'!AG33</f>
        <v>0</v>
      </c>
      <c r="K707" s="23">
        <f>'Первичные данные 3 кл.'!AK33</f>
        <v>0</v>
      </c>
      <c r="L707" s="23">
        <f>'Первичные данные 3 кл.'!AO33</f>
        <v>0</v>
      </c>
      <c r="M707" s="23">
        <f>'Первичные данные 3 кл.'!AS33</f>
        <v>0</v>
      </c>
      <c r="N707" s="23">
        <f>'Первичные данные 3 кл.'!AW33</f>
        <v>0</v>
      </c>
      <c r="O707" s="23">
        <f>'Первичные данные 3 кл.'!BA33</f>
        <v>0</v>
      </c>
      <c r="P707" s="23">
        <f>'Первичные данные 3 кл.'!BE33</f>
        <v>0</v>
      </c>
      <c r="Q707" s="23">
        <f>'Первичные данные 3 кл.'!BI33</f>
        <v>0</v>
      </c>
      <c r="R707" s="23">
        <f>'Первичные данные 3 кл.'!BM33</f>
        <v>0</v>
      </c>
      <c r="S707" s="23">
        <f>'Первичные данные 3 кл.'!BQ33</f>
        <v>0</v>
      </c>
      <c r="T707" s="23">
        <f>'Первичные данные 3 кл.'!BU33</f>
        <v>0</v>
      </c>
    </row>
    <row r="708" spans="1:21" ht="13.8" thickBot="1" x14ac:dyDescent="0.3">
      <c r="A708" s="25" t="s">
        <v>47</v>
      </c>
      <c r="B708" s="296" t="str">
        <f>IF('инд. оценка уровня 3кл.'!V33=1,'инд. оценка уровня 2кл.'!$B$41,'инд. оценка уровня 2кл.'!$B$40)</f>
        <v>НИЖЕ БАЗОВОГО</v>
      </c>
      <c r="C708" s="297"/>
      <c r="D708" s="297"/>
      <c r="E708" s="297"/>
      <c r="F708" s="298"/>
      <c r="G708" s="296" t="str">
        <f>IF('инд. оценка уровня 3кл.'!W33=1,'инд. оценка уровня 2кл.'!$B$41,'инд. оценка уровня 2кл.'!$B$40)</f>
        <v>НИЖЕ БАЗОВОГО</v>
      </c>
      <c r="H708" s="297"/>
      <c r="I708" s="297"/>
      <c r="J708" s="297"/>
      <c r="K708" s="297"/>
      <c r="L708" s="297"/>
      <c r="M708" s="297"/>
      <c r="N708" s="297"/>
      <c r="O708" s="297"/>
      <c r="P708" s="297"/>
      <c r="Q708" s="296" t="str">
        <f>IF('инд. оценка уровня 3кл.'!X33=1,'инд. оценка уровня 2кл.'!$B$41,'инд. оценка уровня 2кл.'!$B$40)</f>
        <v>НИЖЕ БАЗОВОГО</v>
      </c>
      <c r="R708" s="297"/>
      <c r="S708" s="297"/>
      <c r="T708" s="298"/>
    </row>
    <row r="709" spans="1:21" x14ac:dyDescent="0.25">
      <c r="A709" s="25" t="s">
        <v>49</v>
      </c>
      <c r="B709" s="22" t="str">
        <f>'инд. прогресс 3 кл.'!C33</f>
        <v>D</v>
      </c>
      <c r="C709" s="22" t="str">
        <f>'инд. прогресс 3 кл.'!D33</f>
        <v>D</v>
      </c>
      <c r="D709" s="22" t="str">
        <f>'инд. прогресс 3 кл.'!E33</f>
        <v>D</v>
      </c>
      <c r="E709" s="452"/>
      <c r="F709" s="453"/>
      <c r="G709" s="22" t="str">
        <f>'инд. прогресс 3 кл.'!F33</f>
        <v>D</v>
      </c>
      <c r="H709" s="22" t="str">
        <f>'инд. прогресс 3 кл.'!G33</f>
        <v>D</v>
      </c>
      <c r="I709" s="22" t="str">
        <f>'инд. прогресс 3 кл.'!H33</f>
        <v>D</v>
      </c>
      <c r="J709" s="22" t="str">
        <f>'инд. прогресс 3 кл.'!I33</f>
        <v>D</v>
      </c>
      <c r="K709" s="22" t="str">
        <f>'инд. прогресс 3 кл.'!J33</f>
        <v>D</v>
      </c>
      <c r="L709" s="22" t="str">
        <f>'инд. прогресс 3 кл.'!K33</f>
        <v>D</v>
      </c>
      <c r="M709" s="22" t="str">
        <f>'инд. прогресс 3 кл.'!L33</f>
        <v>D</v>
      </c>
      <c r="N709" s="452"/>
      <c r="O709" s="454"/>
      <c r="P709" s="453"/>
      <c r="Q709" s="22" t="str">
        <f>'инд. прогресс 3 кл.'!M33</f>
        <v>D</v>
      </c>
      <c r="R709" s="22" t="str">
        <f>'инд. прогресс 3 кл.'!N33</f>
        <v>D</v>
      </c>
      <c r="S709" s="22" t="str">
        <f>'инд. прогресс 3 кл.'!O33</f>
        <v>D</v>
      </c>
      <c r="T709" s="206"/>
    </row>
    <row r="710" spans="1:21" ht="13.8" thickBot="1" x14ac:dyDescent="0.3">
      <c r="A710" s="202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</row>
    <row r="711" spans="1:21" ht="12.9" customHeight="1" x14ac:dyDescent="0.25">
      <c r="A711" s="287" t="s">
        <v>42</v>
      </c>
      <c r="B711" s="288"/>
      <c r="C711" s="288"/>
      <c r="D711" s="288"/>
      <c r="E711" s="288"/>
      <c r="F711" s="289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</row>
    <row r="712" spans="1:21" ht="14.1" customHeight="1" thickBot="1" x14ac:dyDescent="0.3">
      <c r="A712" s="290"/>
      <c r="B712" s="291"/>
      <c r="C712" s="291"/>
      <c r="D712" s="291"/>
      <c r="E712" s="291"/>
      <c r="F712" s="292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</row>
    <row r="713" spans="1:21" x14ac:dyDescent="0.25">
      <c r="A713" s="32" t="s">
        <v>128</v>
      </c>
      <c r="B713" s="293">
        <f>SUM(B707:T707)</f>
        <v>0</v>
      </c>
      <c r="C713" s="294"/>
      <c r="D713" s="294"/>
      <c r="E713" s="294"/>
      <c r="F713" s="295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</row>
    <row r="714" spans="1:21" x14ac:dyDescent="0.25">
      <c r="A714" s="207" t="s">
        <v>30</v>
      </c>
      <c r="B714" s="449" t="str">
        <f>IF('инд. оценка уровня 3кл.'!Y33=1,'инд. оценка уровня 2кл.'!$B$41,'инд. оценка уровня 2кл.'!$B$40)</f>
        <v>НИЖЕ БАЗОВОГО</v>
      </c>
      <c r="C714" s="450"/>
      <c r="D714" s="450"/>
      <c r="E714" s="450"/>
      <c r="F714" s="45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</row>
    <row r="715" spans="1:21" x14ac:dyDescent="0.25">
      <c r="A715" s="208"/>
      <c r="B715" s="448"/>
      <c r="C715" s="448"/>
      <c r="D715" s="448"/>
      <c r="E715" s="448"/>
      <c r="F715" s="448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</row>
    <row r="716" spans="1:21" x14ac:dyDescent="0.25">
      <c r="A716" s="35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</row>
    <row r="717" spans="1:21" x14ac:dyDescent="0.25">
      <c r="A717" s="35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</row>
    <row r="718" spans="1:21" x14ac:dyDescent="0.25">
      <c r="A718" s="36" t="s">
        <v>50</v>
      </c>
      <c r="B718" s="36"/>
      <c r="C718" s="27"/>
      <c r="D718" s="200"/>
      <c r="E718" s="200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</row>
    <row r="719" spans="1:21" x14ac:dyDescent="0.25">
      <c r="A719" s="37" t="s">
        <v>51</v>
      </c>
      <c r="B719" s="375"/>
      <c r="C719" s="375"/>
      <c r="D719" s="201"/>
      <c r="E719" s="200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</row>
    <row r="720" spans="1:21" x14ac:dyDescent="0.25">
      <c r="A720" s="37" t="s">
        <v>52</v>
      </c>
      <c r="B720" s="376"/>
      <c r="C720" s="376"/>
      <c r="D720" s="200"/>
      <c r="E720" s="200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</row>
    <row r="721" spans="1:21" x14ac:dyDescent="0.25">
      <c r="A721" s="35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</row>
    <row r="722" spans="1:21" x14ac:dyDescent="0.25">
      <c r="A722" s="35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</row>
    <row r="723" spans="1:21" x14ac:dyDescent="0.25">
      <c r="A723" s="35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</row>
    <row r="724" spans="1:21" x14ac:dyDescent="0.25">
      <c r="A724" s="35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</row>
    <row r="725" spans="1:21" x14ac:dyDescent="0.25">
      <c r="A725" s="35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</row>
    <row r="726" spans="1:21" x14ac:dyDescent="0.25">
      <c r="A726" s="35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</row>
    <row r="727" spans="1:21" x14ac:dyDescent="0.25">
      <c r="A727" s="35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</row>
    <row r="728" spans="1:21" x14ac:dyDescent="0.25">
      <c r="A728" s="35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</row>
    <row r="729" spans="1:21" ht="18" x14ac:dyDescent="0.25">
      <c r="A729" s="377" t="s">
        <v>113</v>
      </c>
      <c r="B729" s="377"/>
      <c r="C729" s="377"/>
      <c r="D729" s="377"/>
      <c r="E729" s="377"/>
      <c r="F729" s="377"/>
      <c r="G729" s="377"/>
      <c r="H729" s="377"/>
      <c r="I729" s="377"/>
      <c r="J729" s="377"/>
      <c r="K729" s="377"/>
      <c r="L729" s="377"/>
      <c r="M729" s="377"/>
      <c r="N729" s="377"/>
      <c r="O729" s="377"/>
      <c r="P729" s="377"/>
      <c r="Q729" s="377"/>
      <c r="R729" s="377"/>
      <c r="S729" s="377"/>
      <c r="T729" s="377"/>
      <c r="U729" s="377"/>
    </row>
    <row r="730" spans="1:21" ht="18" thickBot="1" x14ac:dyDescent="0.35">
      <c r="A730" s="378">
        <f>A733</f>
        <v>0</v>
      </c>
      <c r="B730" s="378"/>
      <c r="C730" s="378"/>
      <c r="D730" s="378"/>
      <c r="E730" s="378"/>
      <c r="F730" s="378"/>
      <c r="G730" s="378"/>
      <c r="H730" s="378"/>
      <c r="I730" s="378"/>
      <c r="J730" s="378"/>
      <c r="K730" s="378"/>
      <c r="L730" s="378"/>
      <c r="M730" s="378"/>
      <c r="N730" s="378"/>
      <c r="O730" s="378"/>
      <c r="P730" s="378"/>
      <c r="Q730" s="378"/>
      <c r="R730" s="378"/>
      <c r="S730" s="378"/>
      <c r="T730" s="378"/>
      <c r="U730" s="15">
        <f>U704+1</f>
        <v>29</v>
      </c>
    </row>
    <row r="731" spans="1:21" ht="13.8" x14ac:dyDescent="0.3">
      <c r="A731" s="16"/>
      <c r="B731" s="302" t="s">
        <v>18</v>
      </c>
      <c r="C731" s="303"/>
      <c r="D731" s="447"/>
      <c r="E731" s="447"/>
      <c r="F731" s="304"/>
      <c r="G731" s="302" t="s">
        <v>19</v>
      </c>
      <c r="H731" s="303"/>
      <c r="I731" s="303"/>
      <c r="J731" s="303"/>
      <c r="K731" s="303"/>
      <c r="L731" s="303"/>
      <c r="M731" s="303"/>
      <c r="N731" s="303"/>
      <c r="O731" s="303"/>
      <c r="P731" s="303"/>
      <c r="Q731" s="302" t="s">
        <v>34</v>
      </c>
      <c r="R731" s="303"/>
      <c r="S731" s="447"/>
      <c r="T731" s="304"/>
    </row>
    <row r="732" spans="1:21" ht="141.6" thickBot="1" x14ac:dyDescent="0.3">
      <c r="A732" s="17"/>
      <c r="B732" s="18" t="s">
        <v>39</v>
      </c>
      <c r="C732" s="19" t="s">
        <v>3</v>
      </c>
      <c r="D732" s="194" t="s">
        <v>13</v>
      </c>
      <c r="E732" s="194" t="s">
        <v>93</v>
      </c>
      <c r="F732" s="20" t="s">
        <v>94</v>
      </c>
      <c r="G732" s="18" t="s">
        <v>4</v>
      </c>
      <c r="H732" s="19" t="s">
        <v>5</v>
      </c>
      <c r="I732" s="19" t="s">
        <v>36</v>
      </c>
      <c r="J732" s="19" t="s">
        <v>40</v>
      </c>
      <c r="K732" s="19" t="s">
        <v>35</v>
      </c>
      <c r="L732" s="19" t="s">
        <v>8</v>
      </c>
      <c r="M732" s="19" t="s">
        <v>17</v>
      </c>
      <c r="N732" s="19" t="s">
        <v>124</v>
      </c>
      <c r="O732" s="19" t="s">
        <v>90</v>
      </c>
      <c r="P732" s="19" t="s">
        <v>123</v>
      </c>
      <c r="Q732" s="18" t="s">
        <v>14</v>
      </c>
      <c r="R732" s="19" t="s">
        <v>15</v>
      </c>
      <c r="S732" s="194" t="s">
        <v>16</v>
      </c>
      <c r="T732" s="20" t="s">
        <v>131</v>
      </c>
    </row>
    <row r="733" spans="1:21" x14ac:dyDescent="0.25">
      <c r="A733" s="21">
        <f>'инд. оценки 2 кл.'!A34</f>
        <v>0</v>
      </c>
      <c r="B733" s="22">
        <f>'Первичные данные 3 кл.'!E34</f>
        <v>0</v>
      </c>
      <c r="C733" s="22">
        <f>'Первичные данные 3 кл.'!H34</f>
        <v>0</v>
      </c>
      <c r="D733" s="23">
        <f>'Первичные данные 3 кл.'!K34</f>
        <v>0</v>
      </c>
      <c r="E733" s="23">
        <f>'Первичные данные 3 кл.'!N34</f>
        <v>0</v>
      </c>
      <c r="F733" s="23">
        <f>'Первичные данные 3 кл.'!Q34</f>
        <v>0</v>
      </c>
      <c r="G733" s="23">
        <f>'Первичные данные 3 кл.'!U34</f>
        <v>0</v>
      </c>
      <c r="H733" s="23">
        <f>'Первичные данные 3 кл.'!Y34</f>
        <v>0</v>
      </c>
      <c r="I733" s="23">
        <f>'Первичные данные 3 кл.'!AC34</f>
        <v>0</v>
      </c>
      <c r="J733" s="23">
        <f>'Первичные данные 3 кл.'!AG34</f>
        <v>0</v>
      </c>
      <c r="K733" s="23">
        <f>'Первичные данные 3 кл.'!AK34</f>
        <v>0</v>
      </c>
      <c r="L733" s="23">
        <f>'Первичные данные 3 кл.'!AO34</f>
        <v>0</v>
      </c>
      <c r="M733" s="23">
        <f>'Первичные данные 3 кл.'!AS34</f>
        <v>0</v>
      </c>
      <c r="N733" s="23">
        <f>'Первичные данные 3 кл.'!AW34</f>
        <v>0</v>
      </c>
      <c r="O733" s="23">
        <f>'Первичные данные 3 кл.'!BA34</f>
        <v>0</v>
      </c>
      <c r="P733" s="23">
        <f>'Первичные данные 3 кл.'!BE34</f>
        <v>0</v>
      </c>
      <c r="Q733" s="23">
        <f>'Первичные данные 3 кл.'!BI34</f>
        <v>0</v>
      </c>
      <c r="R733" s="23">
        <f>'Первичные данные 3 кл.'!BM34</f>
        <v>0</v>
      </c>
      <c r="S733" s="23">
        <f>'Первичные данные 3 кл.'!BQ34</f>
        <v>0</v>
      </c>
      <c r="T733" s="23">
        <f>'Первичные данные 3 кл.'!BU34</f>
        <v>0</v>
      </c>
    </row>
    <row r="734" spans="1:21" ht="13.8" thickBot="1" x14ac:dyDescent="0.3">
      <c r="A734" s="25" t="s">
        <v>47</v>
      </c>
      <c r="B734" s="296" t="str">
        <f>IF('инд. оценка уровня 3кл.'!V34=1,'инд. оценка уровня 2кл.'!$B$41,'инд. оценка уровня 2кл.'!$B$40)</f>
        <v>НИЖЕ БАЗОВОГО</v>
      </c>
      <c r="C734" s="297"/>
      <c r="D734" s="297"/>
      <c r="E734" s="297"/>
      <c r="F734" s="298"/>
      <c r="G734" s="296" t="str">
        <f>IF('инд. оценка уровня 3кл.'!W34=1,'инд. оценка уровня 2кл.'!$B$41,'инд. оценка уровня 2кл.'!$B$40)</f>
        <v>НИЖЕ БАЗОВОГО</v>
      </c>
      <c r="H734" s="297"/>
      <c r="I734" s="297"/>
      <c r="J734" s="297"/>
      <c r="K734" s="297"/>
      <c r="L734" s="297"/>
      <c r="M734" s="297"/>
      <c r="N734" s="297"/>
      <c r="O734" s="297"/>
      <c r="P734" s="297"/>
      <c r="Q734" s="296" t="str">
        <f>IF('инд. оценка уровня 3кл.'!X34=1,'инд. оценка уровня 2кл.'!$B$41,'инд. оценка уровня 2кл.'!$B$40)</f>
        <v>НИЖЕ БАЗОВОГО</v>
      </c>
      <c r="R734" s="297"/>
      <c r="S734" s="297"/>
      <c r="T734" s="298"/>
    </row>
    <row r="735" spans="1:21" x14ac:dyDescent="0.25">
      <c r="A735" s="25" t="s">
        <v>49</v>
      </c>
      <c r="B735" s="22" t="str">
        <f>'инд. прогресс 3 кл.'!C34</f>
        <v>D</v>
      </c>
      <c r="C735" s="22" t="str">
        <f>'инд. прогресс 3 кл.'!D34</f>
        <v>D</v>
      </c>
      <c r="D735" s="22" t="str">
        <f>'инд. прогресс 3 кл.'!E34</f>
        <v>D</v>
      </c>
      <c r="E735" s="452"/>
      <c r="F735" s="453"/>
      <c r="G735" s="22" t="str">
        <f>'инд. прогресс 3 кл.'!F34</f>
        <v>D</v>
      </c>
      <c r="H735" s="22" t="str">
        <f>'инд. прогресс 3 кл.'!G34</f>
        <v>D</v>
      </c>
      <c r="I735" s="22" t="str">
        <f>'инд. прогресс 3 кл.'!H34</f>
        <v>D</v>
      </c>
      <c r="J735" s="22" t="str">
        <f>'инд. прогресс 3 кл.'!I34</f>
        <v>D</v>
      </c>
      <c r="K735" s="22" t="str">
        <f>'инд. прогресс 3 кл.'!J34</f>
        <v>D</v>
      </c>
      <c r="L735" s="22" t="str">
        <f>'инд. прогресс 3 кл.'!K34</f>
        <v>D</v>
      </c>
      <c r="M735" s="22" t="str">
        <f>'инд. прогресс 3 кл.'!L34</f>
        <v>D</v>
      </c>
      <c r="N735" s="452"/>
      <c r="O735" s="454"/>
      <c r="P735" s="453"/>
      <c r="Q735" s="22" t="str">
        <f>'инд. прогресс 3 кл.'!M34</f>
        <v>D</v>
      </c>
      <c r="R735" s="22" t="str">
        <f>'инд. прогресс 3 кл.'!N34</f>
        <v>D</v>
      </c>
      <c r="S735" s="22" t="str">
        <f>'инд. прогресс 3 кл.'!O34</f>
        <v>D</v>
      </c>
      <c r="T735" s="206"/>
    </row>
    <row r="736" spans="1:21" ht="13.8" thickBot="1" x14ac:dyDescent="0.3">
      <c r="A736" s="202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</row>
    <row r="737" spans="1:20" x14ac:dyDescent="0.25">
      <c r="A737" s="287" t="s">
        <v>42</v>
      </c>
      <c r="B737" s="288"/>
      <c r="C737" s="288"/>
      <c r="D737" s="288"/>
      <c r="E737" s="288"/>
      <c r="F737" s="289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</row>
    <row r="738" spans="1:20" ht="12.9" customHeight="1" thickBot="1" x14ac:dyDescent="0.3">
      <c r="A738" s="290"/>
      <c r="B738" s="291"/>
      <c r="C738" s="291"/>
      <c r="D738" s="291"/>
      <c r="E738" s="291"/>
      <c r="F738" s="292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</row>
    <row r="739" spans="1:20" ht="14.1" customHeight="1" x14ac:dyDescent="0.25">
      <c r="A739" s="32" t="s">
        <v>128</v>
      </c>
      <c r="B739" s="293">
        <f>SUM(B733:T733)</f>
        <v>0</v>
      </c>
      <c r="C739" s="294"/>
      <c r="D739" s="294"/>
      <c r="E739" s="294"/>
      <c r="F739" s="295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</row>
    <row r="740" spans="1:20" x14ac:dyDescent="0.25">
      <c r="A740" s="207" t="s">
        <v>30</v>
      </c>
      <c r="B740" s="449" t="str">
        <f>IF('инд. оценка уровня 3кл.'!Y34=1,'инд. оценка уровня 2кл.'!$B$41,'инд. оценка уровня 2кл.'!$B$40)</f>
        <v>НИЖЕ БАЗОВОГО</v>
      </c>
      <c r="C740" s="450"/>
      <c r="D740" s="450"/>
      <c r="E740" s="450"/>
      <c r="F740" s="45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</row>
    <row r="741" spans="1:20" x14ac:dyDescent="0.25">
      <c r="A741" s="208"/>
      <c r="B741" s="448"/>
      <c r="C741" s="448"/>
      <c r="D741" s="448"/>
      <c r="E741" s="448"/>
      <c r="F741" s="448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</row>
    <row r="742" spans="1:20" x14ac:dyDescent="0.25">
      <c r="A742" s="35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</row>
    <row r="743" spans="1:20" x14ac:dyDescent="0.25">
      <c r="A743" s="35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</row>
    <row r="744" spans="1:20" x14ac:dyDescent="0.25">
      <c r="A744" s="36" t="s">
        <v>50</v>
      </c>
      <c r="B744" s="36"/>
      <c r="C744" s="27"/>
      <c r="D744" s="200"/>
      <c r="E744" s="200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</row>
    <row r="745" spans="1:20" x14ac:dyDescent="0.25">
      <c r="A745" s="37" t="s">
        <v>51</v>
      </c>
      <c r="B745" s="375"/>
      <c r="C745" s="375"/>
      <c r="D745" s="201"/>
      <c r="E745" s="200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</row>
    <row r="746" spans="1:20" x14ac:dyDescent="0.25">
      <c r="A746" s="37" t="s">
        <v>52</v>
      </c>
      <c r="B746" s="376"/>
      <c r="C746" s="376"/>
      <c r="D746" s="200"/>
      <c r="E746" s="200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</row>
    <row r="747" spans="1:20" x14ac:dyDescent="0.25">
      <c r="A747" s="35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</row>
    <row r="748" spans="1:20" x14ac:dyDescent="0.25">
      <c r="A748" s="35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</row>
    <row r="749" spans="1:20" x14ac:dyDescent="0.25">
      <c r="A749" s="35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</row>
    <row r="750" spans="1:20" x14ac:dyDescent="0.25">
      <c r="A750" s="35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</row>
    <row r="751" spans="1:20" x14ac:dyDescent="0.25">
      <c r="A751" s="35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</row>
    <row r="752" spans="1:20" x14ac:dyDescent="0.25">
      <c r="A752" s="35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</row>
    <row r="753" spans="1:21" x14ac:dyDescent="0.25">
      <c r="A753" s="35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</row>
    <row r="754" spans="1:21" x14ac:dyDescent="0.25">
      <c r="A754" s="35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</row>
    <row r="755" spans="1:21" x14ac:dyDescent="0.25">
      <c r="A755" s="35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</row>
    <row r="756" spans="1:21" ht="18" x14ac:dyDescent="0.25">
      <c r="A756" s="377" t="s">
        <v>113</v>
      </c>
      <c r="B756" s="377"/>
      <c r="C756" s="377"/>
      <c r="D756" s="377"/>
      <c r="E756" s="377"/>
      <c r="F756" s="377"/>
      <c r="G756" s="377"/>
      <c r="H756" s="377"/>
      <c r="I756" s="377"/>
      <c r="J756" s="377"/>
      <c r="K756" s="377"/>
      <c r="L756" s="377"/>
      <c r="M756" s="377"/>
      <c r="N756" s="377"/>
      <c r="O756" s="377"/>
      <c r="P756" s="377"/>
      <c r="Q756" s="377"/>
      <c r="R756" s="377"/>
      <c r="S756" s="377"/>
      <c r="T756" s="377"/>
      <c r="U756" s="377"/>
    </row>
    <row r="757" spans="1:21" ht="18" thickBot="1" x14ac:dyDescent="0.35">
      <c r="A757" s="378">
        <f>A760</f>
        <v>0</v>
      </c>
      <c r="B757" s="378"/>
      <c r="C757" s="378"/>
      <c r="D757" s="378"/>
      <c r="E757" s="378"/>
      <c r="F757" s="378"/>
      <c r="G757" s="378"/>
      <c r="H757" s="378"/>
      <c r="I757" s="378"/>
      <c r="J757" s="378"/>
      <c r="K757" s="378"/>
      <c r="L757" s="378"/>
      <c r="M757" s="378"/>
      <c r="N757" s="378"/>
      <c r="O757" s="378"/>
      <c r="P757" s="378"/>
      <c r="Q757" s="378"/>
      <c r="R757" s="378"/>
      <c r="S757" s="378"/>
      <c r="T757" s="378"/>
      <c r="U757" s="15">
        <f>U730+1</f>
        <v>30</v>
      </c>
    </row>
    <row r="758" spans="1:21" ht="13.8" x14ac:dyDescent="0.3">
      <c r="A758" s="16"/>
      <c r="B758" s="302" t="s">
        <v>18</v>
      </c>
      <c r="C758" s="303"/>
      <c r="D758" s="447"/>
      <c r="E758" s="447"/>
      <c r="F758" s="304"/>
      <c r="G758" s="302" t="s">
        <v>19</v>
      </c>
      <c r="H758" s="303"/>
      <c r="I758" s="303"/>
      <c r="J758" s="303"/>
      <c r="K758" s="303"/>
      <c r="L758" s="303"/>
      <c r="M758" s="303"/>
      <c r="N758" s="303"/>
      <c r="O758" s="303"/>
      <c r="P758" s="303"/>
      <c r="Q758" s="302" t="s">
        <v>34</v>
      </c>
      <c r="R758" s="303"/>
      <c r="S758" s="447"/>
      <c r="T758" s="304"/>
    </row>
    <row r="759" spans="1:21" ht="141.6" thickBot="1" x14ac:dyDescent="0.3">
      <c r="A759" s="17"/>
      <c r="B759" s="18" t="s">
        <v>39</v>
      </c>
      <c r="C759" s="19" t="s">
        <v>3</v>
      </c>
      <c r="D759" s="194" t="s">
        <v>13</v>
      </c>
      <c r="E759" s="194" t="s">
        <v>93</v>
      </c>
      <c r="F759" s="20" t="s">
        <v>94</v>
      </c>
      <c r="G759" s="18" t="s">
        <v>4</v>
      </c>
      <c r="H759" s="19" t="s">
        <v>5</v>
      </c>
      <c r="I759" s="19" t="s">
        <v>36</v>
      </c>
      <c r="J759" s="19" t="s">
        <v>40</v>
      </c>
      <c r="K759" s="19" t="s">
        <v>35</v>
      </c>
      <c r="L759" s="19" t="s">
        <v>8</v>
      </c>
      <c r="M759" s="19" t="s">
        <v>17</v>
      </c>
      <c r="N759" s="19" t="s">
        <v>124</v>
      </c>
      <c r="O759" s="19" t="s">
        <v>90</v>
      </c>
      <c r="P759" s="19" t="s">
        <v>123</v>
      </c>
      <c r="Q759" s="18" t="s">
        <v>14</v>
      </c>
      <c r="R759" s="19" t="s">
        <v>15</v>
      </c>
      <c r="S759" s="194" t="s">
        <v>16</v>
      </c>
      <c r="T759" s="20" t="s">
        <v>131</v>
      </c>
    </row>
    <row r="760" spans="1:21" x14ac:dyDescent="0.25">
      <c r="A760" s="21">
        <f>'инд. оценки 2 кл.'!A35</f>
        <v>0</v>
      </c>
      <c r="B760" s="22">
        <f>'Первичные данные 3 кл.'!E35</f>
        <v>0</v>
      </c>
      <c r="C760" s="22">
        <f>'Первичные данные 3 кл.'!H35</f>
        <v>0</v>
      </c>
      <c r="D760" s="23">
        <f>'Первичные данные 3 кл.'!K35</f>
        <v>0</v>
      </c>
      <c r="E760" s="23">
        <f>'Первичные данные 3 кл.'!N35</f>
        <v>0</v>
      </c>
      <c r="F760" s="23">
        <f>'Первичные данные 3 кл.'!Q35</f>
        <v>0</v>
      </c>
      <c r="G760" s="23">
        <f>'Первичные данные 3 кл.'!U35</f>
        <v>0</v>
      </c>
      <c r="H760" s="23">
        <f>'Первичные данные 3 кл.'!Y35</f>
        <v>0</v>
      </c>
      <c r="I760" s="23">
        <f>'Первичные данные 3 кл.'!AC35</f>
        <v>0</v>
      </c>
      <c r="J760" s="23">
        <f>'Первичные данные 3 кл.'!AG35</f>
        <v>0</v>
      </c>
      <c r="K760" s="23">
        <f>'Первичные данные 3 кл.'!AK35</f>
        <v>0</v>
      </c>
      <c r="L760" s="23">
        <f>'Первичные данные 3 кл.'!AO35</f>
        <v>0</v>
      </c>
      <c r="M760" s="23">
        <f>'Первичные данные 3 кл.'!AS35</f>
        <v>0</v>
      </c>
      <c r="N760" s="23">
        <f>'Первичные данные 3 кл.'!AW35</f>
        <v>0</v>
      </c>
      <c r="O760" s="23">
        <f>'Первичные данные 3 кл.'!BA35</f>
        <v>0</v>
      </c>
      <c r="P760" s="23">
        <f>'Первичные данные 3 кл.'!BE35</f>
        <v>0</v>
      </c>
      <c r="Q760" s="23">
        <f>'Первичные данные 3 кл.'!BI35</f>
        <v>0</v>
      </c>
      <c r="R760" s="23">
        <f>'Первичные данные 3 кл.'!BM35</f>
        <v>0</v>
      </c>
      <c r="S760" s="23">
        <f>'Первичные данные 3 кл.'!BQ35</f>
        <v>0</v>
      </c>
      <c r="T760" s="23">
        <f>'Первичные данные 3 кл.'!BU35</f>
        <v>0</v>
      </c>
    </row>
    <row r="761" spans="1:21" ht="13.8" thickBot="1" x14ac:dyDescent="0.3">
      <c r="A761" s="25" t="s">
        <v>47</v>
      </c>
      <c r="B761" s="296" t="str">
        <f>IF('инд. оценка уровня 3кл.'!V35=1,'инд. оценка уровня 2кл.'!$B$41,'инд. оценка уровня 2кл.'!$B$40)</f>
        <v>НИЖЕ БАЗОВОГО</v>
      </c>
      <c r="C761" s="297"/>
      <c r="D761" s="297"/>
      <c r="E761" s="297"/>
      <c r="F761" s="298"/>
      <c r="G761" s="296" t="str">
        <f>IF('инд. оценка уровня 3кл.'!W35=1,'инд. оценка уровня 2кл.'!$B$41,'инд. оценка уровня 2кл.'!$B$40)</f>
        <v>НИЖЕ БАЗОВОГО</v>
      </c>
      <c r="H761" s="297"/>
      <c r="I761" s="297"/>
      <c r="J761" s="297"/>
      <c r="K761" s="297"/>
      <c r="L761" s="297"/>
      <c r="M761" s="297"/>
      <c r="N761" s="297"/>
      <c r="O761" s="297"/>
      <c r="P761" s="297"/>
      <c r="Q761" s="296" t="str">
        <f>IF('инд. оценка уровня 3кл.'!X35=1,'инд. оценка уровня 2кл.'!$B$41,'инд. оценка уровня 2кл.'!$B$40)</f>
        <v>НИЖЕ БАЗОВОГО</v>
      </c>
      <c r="R761" s="297"/>
      <c r="S761" s="297"/>
      <c r="T761" s="298"/>
    </row>
    <row r="762" spans="1:21" x14ac:dyDescent="0.25">
      <c r="A762" s="25" t="s">
        <v>49</v>
      </c>
      <c r="B762" s="22" t="str">
        <f>'инд. прогресс 3 кл.'!C35</f>
        <v>D</v>
      </c>
      <c r="C762" s="22" t="str">
        <f>'инд. прогресс 3 кл.'!D35</f>
        <v>D</v>
      </c>
      <c r="D762" s="22" t="str">
        <f>'инд. прогресс 3 кл.'!E35</f>
        <v>D</v>
      </c>
      <c r="E762" s="452"/>
      <c r="F762" s="453"/>
      <c r="G762" s="22" t="str">
        <f>'инд. прогресс 3 кл.'!F35</f>
        <v>D</v>
      </c>
      <c r="H762" s="22" t="str">
        <f>'инд. прогресс 3 кл.'!G35</f>
        <v>D</v>
      </c>
      <c r="I762" s="22" t="str">
        <f>'инд. прогресс 3 кл.'!H35</f>
        <v>D</v>
      </c>
      <c r="J762" s="22" t="str">
        <f>'инд. прогресс 3 кл.'!I35</f>
        <v>D</v>
      </c>
      <c r="K762" s="22" t="str">
        <f>'инд. прогресс 3 кл.'!J35</f>
        <v>D</v>
      </c>
      <c r="L762" s="22" t="str">
        <f>'инд. прогресс 3 кл.'!K35</f>
        <v>D</v>
      </c>
      <c r="M762" s="22" t="str">
        <f>'инд. прогресс 3 кл.'!L35</f>
        <v>D</v>
      </c>
      <c r="N762" s="452"/>
      <c r="O762" s="454"/>
      <c r="P762" s="453"/>
      <c r="Q762" s="22" t="str">
        <f>'инд. прогресс 3 кл.'!M35</f>
        <v>D</v>
      </c>
      <c r="R762" s="22" t="str">
        <f>'инд. прогресс 3 кл.'!N35</f>
        <v>D</v>
      </c>
      <c r="S762" s="22" t="str">
        <f>'инд. прогресс 3 кл.'!O35</f>
        <v>D</v>
      </c>
      <c r="T762" s="206"/>
    </row>
    <row r="763" spans="1:21" ht="13.8" thickBot="1" x14ac:dyDescent="0.3">
      <c r="A763" s="202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</row>
    <row r="764" spans="1:21" ht="12.9" customHeight="1" x14ac:dyDescent="0.25">
      <c r="A764" s="287" t="s">
        <v>42</v>
      </c>
      <c r="B764" s="288"/>
      <c r="C764" s="288"/>
      <c r="D764" s="288"/>
      <c r="E764" s="288"/>
      <c r="F764" s="289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</row>
    <row r="765" spans="1:21" ht="14.1" customHeight="1" thickBot="1" x14ac:dyDescent="0.3">
      <c r="A765" s="290"/>
      <c r="B765" s="291"/>
      <c r="C765" s="291"/>
      <c r="D765" s="291"/>
      <c r="E765" s="291"/>
      <c r="F765" s="292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</row>
    <row r="766" spans="1:21" x14ac:dyDescent="0.25">
      <c r="A766" s="32" t="s">
        <v>128</v>
      </c>
      <c r="B766" s="293">
        <f>SUM(B760:T760)</f>
        <v>0</v>
      </c>
      <c r="C766" s="294"/>
      <c r="D766" s="294"/>
      <c r="E766" s="294"/>
      <c r="F766" s="295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</row>
    <row r="767" spans="1:21" x14ac:dyDescent="0.25">
      <c r="A767" s="207" t="s">
        <v>30</v>
      </c>
      <c r="B767" s="449" t="str">
        <f>IF('инд. оценка уровня 3кл.'!Y35=1,'инд. оценка уровня 2кл.'!$B$41,'инд. оценка уровня 2кл.'!$B$40)</f>
        <v>НИЖЕ БАЗОВОГО</v>
      </c>
      <c r="C767" s="450"/>
      <c r="D767" s="450"/>
      <c r="E767" s="450"/>
      <c r="F767" s="45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</row>
    <row r="768" spans="1:21" x14ac:dyDescent="0.25">
      <c r="A768" s="208"/>
      <c r="B768" s="448"/>
      <c r="C768" s="448"/>
      <c r="D768" s="448"/>
      <c r="E768" s="448"/>
      <c r="F768" s="448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</row>
    <row r="769" spans="1:21" x14ac:dyDescent="0.25">
      <c r="A769" s="35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</row>
    <row r="770" spans="1:21" x14ac:dyDescent="0.25">
      <c r="A770" s="35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</row>
    <row r="771" spans="1:21" x14ac:dyDescent="0.25">
      <c r="A771" s="36" t="s">
        <v>50</v>
      </c>
      <c r="B771" s="36"/>
      <c r="C771" s="27"/>
      <c r="D771" s="200"/>
      <c r="E771" s="200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</row>
    <row r="772" spans="1:21" x14ac:dyDescent="0.25">
      <c r="A772" s="37" t="s">
        <v>51</v>
      </c>
      <c r="B772" s="375"/>
      <c r="C772" s="375"/>
      <c r="D772" s="201"/>
      <c r="E772" s="200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</row>
    <row r="773" spans="1:21" x14ac:dyDescent="0.25">
      <c r="A773" s="37" t="s">
        <v>52</v>
      </c>
      <c r="B773" s="376"/>
      <c r="C773" s="376"/>
      <c r="D773" s="200"/>
      <c r="E773" s="200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</row>
    <row r="774" spans="1:21" x14ac:dyDescent="0.25">
      <c r="A774" s="35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</row>
    <row r="775" spans="1:21" x14ac:dyDescent="0.25">
      <c r="A775" s="35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</row>
    <row r="776" spans="1:21" x14ac:dyDescent="0.25">
      <c r="A776" s="35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</row>
    <row r="777" spans="1:21" x14ac:dyDescent="0.25">
      <c r="A777" s="35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</row>
    <row r="778" spans="1:21" x14ac:dyDescent="0.25">
      <c r="A778" s="35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</row>
    <row r="779" spans="1:21" x14ac:dyDescent="0.25">
      <c r="A779" s="35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</row>
    <row r="780" spans="1:21" x14ac:dyDescent="0.25">
      <c r="A780" s="35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</row>
    <row r="781" spans="1:21" x14ac:dyDescent="0.25">
      <c r="A781" s="35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</row>
    <row r="782" spans="1:21" ht="18" x14ac:dyDescent="0.25">
      <c r="A782" s="377" t="s">
        <v>113</v>
      </c>
      <c r="B782" s="377"/>
      <c r="C782" s="377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7"/>
      <c r="P782" s="377"/>
      <c r="Q782" s="377"/>
      <c r="R782" s="377"/>
      <c r="S782" s="377"/>
      <c r="T782" s="377"/>
      <c r="U782" s="377"/>
    </row>
    <row r="783" spans="1:21" ht="18" thickBot="1" x14ac:dyDescent="0.35">
      <c r="A783" s="378">
        <f>A786</f>
        <v>0</v>
      </c>
      <c r="B783" s="378"/>
      <c r="C783" s="378"/>
      <c r="D783" s="378"/>
      <c r="E783" s="378"/>
      <c r="F783" s="378"/>
      <c r="G783" s="378"/>
      <c r="H783" s="378"/>
      <c r="I783" s="378"/>
      <c r="J783" s="378"/>
      <c r="K783" s="378"/>
      <c r="L783" s="378"/>
      <c r="M783" s="378"/>
      <c r="N783" s="378"/>
      <c r="O783" s="378"/>
      <c r="P783" s="378"/>
      <c r="Q783" s="378"/>
      <c r="R783" s="378"/>
      <c r="S783" s="378"/>
      <c r="T783" s="378"/>
      <c r="U783" s="15">
        <f>U757+1</f>
        <v>31</v>
      </c>
    </row>
    <row r="784" spans="1:21" ht="13.8" x14ac:dyDescent="0.3">
      <c r="A784" s="16"/>
      <c r="B784" s="302" t="s">
        <v>18</v>
      </c>
      <c r="C784" s="303"/>
      <c r="D784" s="447"/>
      <c r="E784" s="447"/>
      <c r="F784" s="304"/>
      <c r="G784" s="302" t="s">
        <v>19</v>
      </c>
      <c r="H784" s="303"/>
      <c r="I784" s="303"/>
      <c r="J784" s="303"/>
      <c r="K784" s="303"/>
      <c r="L784" s="303"/>
      <c r="M784" s="303"/>
      <c r="N784" s="303"/>
      <c r="O784" s="303"/>
      <c r="P784" s="303"/>
      <c r="Q784" s="302" t="s">
        <v>34</v>
      </c>
      <c r="R784" s="303"/>
      <c r="S784" s="447"/>
      <c r="T784" s="304"/>
    </row>
    <row r="785" spans="1:20" ht="141.6" thickBot="1" x14ac:dyDescent="0.3">
      <c r="A785" s="17"/>
      <c r="B785" s="18" t="s">
        <v>39</v>
      </c>
      <c r="C785" s="19" t="s">
        <v>3</v>
      </c>
      <c r="D785" s="194" t="s">
        <v>13</v>
      </c>
      <c r="E785" s="194" t="s">
        <v>93</v>
      </c>
      <c r="F785" s="20" t="s">
        <v>94</v>
      </c>
      <c r="G785" s="18" t="s">
        <v>4</v>
      </c>
      <c r="H785" s="19" t="s">
        <v>5</v>
      </c>
      <c r="I785" s="19" t="s">
        <v>36</v>
      </c>
      <c r="J785" s="19" t="s">
        <v>40</v>
      </c>
      <c r="K785" s="19" t="s">
        <v>35</v>
      </c>
      <c r="L785" s="19" t="s">
        <v>8</v>
      </c>
      <c r="M785" s="19" t="s">
        <v>17</v>
      </c>
      <c r="N785" s="19" t="s">
        <v>124</v>
      </c>
      <c r="O785" s="19" t="s">
        <v>90</v>
      </c>
      <c r="P785" s="19" t="s">
        <v>123</v>
      </c>
      <c r="Q785" s="18" t="s">
        <v>14</v>
      </c>
      <c r="R785" s="19" t="s">
        <v>15</v>
      </c>
      <c r="S785" s="194" t="s">
        <v>16</v>
      </c>
      <c r="T785" s="20" t="s">
        <v>131</v>
      </c>
    </row>
    <row r="786" spans="1:20" x14ac:dyDescent="0.25">
      <c r="A786" s="21">
        <f>'инд. оценки 2 кл.'!A36</f>
        <v>0</v>
      </c>
      <c r="B786" s="22">
        <f>'Первичные данные 3 кл.'!E36</f>
        <v>0</v>
      </c>
      <c r="C786" s="22">
        <f>'Первичные данные 3 кл.'!H36</f>
        <v>0</v>
      </c>
      <c r="D786" s="23">
        <f>'Первичные данные 3 кл.'!K36</f>
        <v>0</v>
      </c>
      <c r="E786" s="23">
        <f>'Первичные данные 3 кл.'!N36</f>
        <v>0</v>
      </c>
      <c r="F786" s="23">
        <f>'Первичные данные 3 кл.'!Q36</f>
        <v>0</v>
      </c>
      <c r="G786" s="23">
        <f>'Первичные данные 3 кл.'!U36</f>
        <v>0</v>
      </c>
      <c r="H786" s="23">
        <f>'Первичные данные 3 кл.'!Y36</f>
        <v>0</v>
      </c>
      <c r="I786" s="23">
        <f>'Первичные данные 3 кл.'!AC36</f>
        <v>0</v>
      </c>
      <c r="J786" s="23">
        <f>'Первичные данные 3 кл.'!AG36</f>
        <v>0</v>
      </c>
      <c r="K786" s="23">
        <f>'Первичные данные 3 кл.'!AK36</f>
        <v>0</v>
      </c>
      <c r="L786" s="23">
        <f>'Первичные данные 3 кл.'!AO36</f>
        <v>0</v>
      </c>
      <c r="M786" s="23">
        <f>'Первичные данные 3 кл.'!AS36</f>
        <v>0</v>
      </c>
      <c r="N786" s="23">
        <f>'Первичные данные 3 кл.'!AW36</f>
        <v>0</v>
      </c>
      <c r="O786" s="23">
        <f>'Первичные данные 3 кл.'!BA36</f>
        <v>0</v>
      </c>
      <c r="P786" s="23">
        <f>'Первичные данные 3 кл.'!BE36</f>
        <v>0</v>
      </c>
      <c r="Q786" s="23">
        <f>'Первичные данные 3 кл.'!BI36</f>
        <v>0</v>
      </c>
      <c r="R786" s="23">
        <f>'Первичные данные 3 кл.'!BM36</f>
        <v>0</v>
      </c>
      <c r="S786" s="23">
        <f>'Первичные данные 3 кл.'!BQ36</f>
        <v>0</v>
      </c>
      <c r="T786" s="23">
        <f>'Первичные данные 3 кл.'!BU36</f>
        <v>0</v>
      </c>
    </row>
    <row r="787" spans="1:20" ht="13.8" thickBot="1" x14ac:dyDescent="0.3">
      <c r="A787" s="25" t="s">
        <v>47</v>
      </c>
      <c r="B787" s="296" t="str">
        <f>IF('инд. оценка уровня 3кл.'!V36=1,'инд. оценка уровня 2кл.'!$B$41,'инд. оценка уровня 2кл.'!$B$40)</f>
        <v>НИЖЕ БАЗОВОГО</v>
      </c>
      <c r="C787" s="297"/>
      <c r="D787" s="297"/>
      <c r="E787" s="297"/>
      <c r="F787" s="298"/>
      <c r="G787" s="296" t="str">
        <f>IF('инд. оценка уровня 3кл.'!W36=1,'инд. оценка уровня 2кл.'!$B$41,'инд. оценка уровня 2кл.'!$B$40)</f>
        <v>НИЖЕ БАЗОВОГО</v>
      </c>
      <c r="H787" s="297"/>
      <c r="I787" s="297"/>
      <c r="J787" s="297"/>
      <c r="K787" s="297"/>
      <c r="L787" s="297"/>
      <c r="M787" s="297"/>
      <c r="N787" s="297"/>
      <c r="O787" s="297"/>
      <c r="P787" s="297"/>
      <c r="Q787" s="296" t="str">
        <f>IF('инд. оценка уровня 3кл.'!X36=1,'инд. оценка уровня 2кл.'!$B$41,'инд. оценка уровня 2кл.'!$B$40)</f>
        <v>НИЖЕ БАЗОВОГО</v>
      </c>
      <c r="R787" s="297"/>
      <c r="S787" s="297"/>
      <c r="T787" s="298"/>
    </row>
    <row r="788" spans="1:20" x14ac:dyDescent="0.25">
      <c r="A788" s="25" t="s">
        <v>49</v>
      </c>
      <c r="B788" s="22" t="str">
        <f>'инд. прогресс 3 кл.'!C36</f>
        <v>D</v>
      </c>
      <c r="C788" s="22" t="str">
        <f>'инд. прогресс 3 кл.'!D36</f>
        <v>D</v>
      </c>
      <c r="D788" s="22" t="str">
        <f>'инд. прогресс 3 кл.'!E36</f>
        <v>D</v>
      </c>
      <c r="E788" s="452"/>
      <c r="F788" s="453"/>
      <c r="G788" s="22" t="str">
        <f>'инд. прогресс 3 кл.'!F36</f>
        <v>D</v>
      </c>
      <c r="H788" s="22" t="str">
        <f>'инд. прогресс 3 кл.'!G36</f>
        <v>D</v>
      </c>
      <c r="I788" s="22" t="str">
        <f>'инд. прогресс 3 кл.'!H36</f>
        <v>D</v>
      </c>
      <c r="J788" s="22" t="str">
        <f>'инд. прогресс 3 кл.'!I36</f>
        <v>D</v>
      </c>
      <c r="K788" s="22" t="str">
        <f>'инд. прогресс 3 кл.'!J36</f>
        <v>D</v>
      </c>
      <c r="L788" s="22" t="str">
        <f>'инд. прогресс 3 кл.'!K36</f>
        <v>D</v>
      </c>
      <c r="M788" s="22" t="str">
        <f>'инд. прогресс 3 кл.'!L36</f>
        <v>D</v>
      </c>
      <c r="N788" s="452"/>
      <c r="O788" s="454"/>
      <c r="P788" s="453"/>
      <c r="Q788" s="22" t="str">
        <f>'инд. прогресс 3 кл.'!M36</f>
        <v>D</v>
      </c>
      <c r="R788" s="22" t="str">
        <f>'инд. прогресс 3 кл.'!N36</f>
        <v>D</v>
      </c>
      <c r="S788" s="22" t="str">
        <f>'инд. прогресс 3 кл.'!O36</f>
        <v>D</v>
      </c>
      <c r="T788" s="206"/>
    </row>
    <row r="789" spans="1:20" ht="13.8" thickBot="1" x14ac:dyDescent="0.3">
      <c r="A789" s="202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</row>
    <row r="790" spans="1:20" ht="12.9" customHeight="1" x14ac:dyDescent="0.25">
      <c r="A790" s="287" t="s">
        <v>42</v>
      </c>
      <c r="B790" s="288"/>
      <c r="C790" s="288"/>
      <c r="D790" s="288"/>
      <c r="E790" s="288"/>
      <c r="F790" s="289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</row>
    <row r="791" spans="1:20" ht="14.1" customHeight="1" thickBot="1" x14ac:dyDescent="0.3">
      <c r="A791" s="290"/>
      <c r="B791" s="291"/>
      <c r="C791" s="291"/>
      <c r="D791" s="291"/>
      <c r="E791" s="291"/>
      <c r="F791" s="292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</row>
    <row r="792" spans="1:20" x14ac:dyDescent="0.25">
      <c r="A792" s="32" t="s">
        <v>128</v>
      </c>
      <c r="B792" s="293">
        <f>SUM(B786:T786)</f>
        <v>0</v>
      </c>
      <c r="C792" s="294"/>
      <c r="D792" s="294"/>
      <c r="E792" s="294"/>
      <c r="F792" s="295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</row>
    <row r="793" spans="1:20" x14ac:dyDescent="0.25">
      <c r="A793" s="207" t="s">
        <v>30</v>
      </c>
      <c r="B793" s="449" t="str">
        <f>IF('инд. оценка уровня 3кл.'!Y36=1,'инд. оценка уровня 2кл.'!$B$41,'инд. оценка уровня 2кл.'!$B$40)</f>
        <v>НИЖЕ БАЗОВОГО</v>
      </c>
      <c r="C793" s="450"/>
      <c r="D793" s="450"/>
      <c r="E793" s="450"/>
      <c r="F793" s="45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</row>
    <row r="794" spans="1:20" x14ac:dyDescent="0.25">
      <c r="A794" s="208"/>
      <c r="B794" s="448"/>
      <c r="C794" s="448"/>
      <c r="D794" s="448"/>
      <c r="E794" s="448"/>
      <c r="F794" s="448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</row>
    <row r="795" spans="1:20" x14ac:dyDescent="0.25">
      <c r="A795" s="35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</row>
    <row r="796" spans="1:20" x14ac:dyDescent="0.25">
      <c r="A796" s="35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</row>
    <row r="797" spans="1:20" x14ac:dyDescent="0.25">
      <c r="A797" s="36" t="s">
        <v>50</v>
      </c>
      <c r="B797" s="36"/>
      <c r="C797" s="27"/>
      <c r="D797" s="200"/>
      <c r="E797" s="200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</row>
    <row r="798" spans="1:20" x14ac:dyDescent="0.25">
      <c r="A798" s="37" t="s">
        <v>51</v>
      </c>
      <c r="B798" s="375"/>
      <c r="C798" s="375"/>
      <c r="D798" s="201"/>
      <c r="E798" s="200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</row>
    <row r="799" spans="1:20" x14ac:dyDescent="0.25">
      <c r="A799" s="37" t="s">
        <v>52</v>
      </c>
      <c r="B799" s="376"/>
      <c r="C799" s="376"/>
      <c r="D799" s="200"/>
      <c r="E799" s="200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</row>
    <row r="800" spans="1:20" x14ac:dyDescent="0.25">
      <c r="A800" s="35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</row>
    <row r="801" spans="1:21" x14ac:dyDescent="0.25">
      <c r="A801" s="35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</row>
    <row r="802" spans="1:21" x14ac:dyDescent="0.25">
      <c r="A802" s="35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</row>
    <row r="803" spans="1:21" x14ac:dyDescent="0.25">
      <c r="A803" s="35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</row>
    <row r="804" spans="1:21" x14ac:dyDescent="0.25">
      <c r="A804" s="35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</row>
    <row r="805" spans="1:21" x14ac:dyDescent="0.25">
      <c r="A805" s="35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</row>
    <row r="806" spans="1:21" x14ac:dyDescent="0.25">
      <c r="A806" s="35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</row>
    <row r="807" spans="1:21" x14ac:dyDescent="0.25">
      <c r="A807" s="35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</row>
    <row r="808" spans="1:21" ht="18" x14ac:dyDescent="0.25">
      <c r="A808" s="377" t="s">
        <v>113</v>
      </c>
      <c r="B808" s="377"/>
      <c r="C808" s="377"/>
      <c r="D808" s="377"/>
      <c r="E808" s="377"/>
      <c r="F808" s="377"/>
      <c r="G808" s="377"/>
      <c r="H808" s="377"/>
      <c r="I808" s="377"/>
      <c r="J808" s="377"/>
      <c r="K808" s="377"/>
      <c r="L808" s="377"/>
      <c r="M808" s="377"/>
      <c r="N808" s="377"/>
      <c r="O808" s="377"/>
      <c r="P808" s="377"/>
      <c r="Q808" s="377"/>
      <c r="R808" s="377"/>
      <c r="S808" s="377"/>
      <c r="T808" s="377"/>
      <c r="U808" s="377"/>
    </row>
    <row r="809" spans="1:21" ht="18" thickBot="1" x14ac:dyDescent="0.35">
      <c r="A809" s="378">
        <f>A812</f>
        <v>0</v>
      </c>
      <c r="B809" s="378"/>
      <c r="C809" s="378"/>
      <c r="D809" s="378"/>
      <c r="E809" s="378"/>
      <c r="F809" s="378"/>
      <c r="G809" s="378"/>
      <c r="H809" s="378"/>
      <c r="I809" s="378"/>
      <c r="J809" s="378"/>
      <c r="K809" s="378"/>
      <c r="L809" s="378"/>
      <c r="M809" s="378"/>
      <c r="N809" s="378"/>
      <c r="O809" s="378"/>
      <c r="P809" s="378"/>
      <c r="Q809" s="378"/>
      <c r="R809" s="378"/>
      <c r="S809" s="378"/>
      <c r="T809" s="378"/>
      <c r="U809" s="15">
        <f>U783+1</f>
        <v>32</v>
      </c>
    </row>
    <row r="810" spans="1:21" ht="13.8" x14ac:dyDescent="0.3">
      <c r="A810" s="16"/>
      <c r="B810" s="302" t="s">
        <v>18</v>
      </c>
      <c r="C810" s="303"/>
      <c r="D810" s="447"/>
      <c r="E810" s="447"/>
      <c r="F810" s="304"/>
      <c r="G810" s="302" t="s">
        <v>19</v>
      </c>
      <c r="H810" s="303"/>
      <c r="I810" s="303"/>
      <c r="J810" s="303"/>
      <c r="K810" s="303"/>
      <c r="L810" s="303"/>
      <c r="M810" s="303"/>
      <c r="N810" s="303"/>
      <c r="O810" s="303"/>
      <c r="P810" s="303"/>
      <c r="Q810" s="302" t="s">
        <v>34</v>
      </c>
      <c r="R810" s="303"/>
      <c r="S810" s="447"/>
      <c r="T810" s="304"/>
    </row>
    <row r="811" spans="1:21" ht="141.6" thickBot="1" x14ac:dyDescent="0.3">
      <c r="A811" s="17"/>
      <c r="B811" s="18" t="s">
        <v>39</v>
      </c>
      <c r="C811" s="19" t="s">
        <v>3</v>
      </c>
      <c r="D811" s="194" t="s">
        <v>13</v>
      </c>
      <c r="E811" s="194" t="s">
        <v>93</v>
      </c>
      <c r="F811" s="20" t="s">
        <v>94</v>
      </c>
      <c r="G811" s="18" t="s">
        <v>4</v>
      </c>
      <c r="H811" s="19" t="s">
        <v>5</v>
      </c>
      <c r="I811" s="19" t="s">
        <v>36</v>
      </c>
      <c r="J811" s="19" t="s">
        <v>40</v>
      </c>
      <c r="K811" s="19" t="s">
        <v>35</v>
      </c>
      <c r="L811" s="19" t="s">
        <v>8</v>
      </c>
      <c r="M811" s="19" t="s">
        <v>17</v>
      </c>
      <c r="N811" s="19" t="s">
        <v>124</v>
      </c>
      <c r="O811" s="19" t="s">
        <v>90</v>
      </c>
      <c r="P811" s="19" t="s">
        <v>123</v>
      </c>
      <c r="Q811" s="18" t="s">
        <v>14</v>
      </c>
      <c r="R811" s="19" t="s">
        <v>15</v>
      </c>
      <c r="S811" s="194" t="s">
        <v>16</v>
      </c>
      <c r="T811" s="20" t="s">
        <v>131</v>
      </c>
    </row>
    <row r="812" spans="1:21" x14ac:dyDescent="0.25">
      <c r="A812" s="21">
        <f>'инд. оценки 2 кл.'!A37</f>
        <v>0</v>
      </c>
      <c r="B812" s="22">
        <f>'Первичные данные 3 кл.'!E37</f>
        <v>0</v>
      </c>
      <c r="C812" s="22">
        <f>'Первичные данные 3 кл.'!H37</f>
        <v>0</v>
      </c>
      <c r="D812" s="23">
        <f>'Первичные данные 3 кл.'!K37</f>
        <v>0</v>
      </c>
      <c r="E812" s="23">
        <f>'Первичные данные 3 кл.'!N37</f>
        <v>0</v>
      </c>
      <c r="F812" s="23">
        <f>'Первичные данные 3 кл.'!Q37</f>
        <v>0</v>
      </c>
      <c r="G812" s="23">
        <f>'Первичные данные 3 кл.'!U37</f>
        <v>0</v>
      </c>
      <c r="H812" s="23">
        <f>'Первичные данные 3 кл.'!Y37</f>
        <v>0</v>
      </c>
      <c r="I812" s="23">
        <f>'Первичные данные 3 кл.'!AC37</f>
        <v>0</v>
      </c>
      <c r="J812" s="23">
        <f>'Первичные данные 3 кл.'!AG37</f>
        <v>0</v>
      </c>
      <c r="K812" s="23">
        <f>'Первичные данные 3 кл.'!AK37</f>
        <v>0</v>
      </c>
      <c r="L812" s="23">
        <f>'Первичные данные 3 кл.'!AO37</f>
        <v>0</v>
      </c>
      <c r="M812" s="23">
        <f>'Первичные данные 3 кл.'!AS37</f>
        <v>0</v>
      </c>
      <c r="N812" s="23">
        <f>'Первичные данные 3 кл.'!AW37</f>
        <v>0</v>
      </c>
      <c r="O812" s="23">
        <f>'Первичные данные 3 кл.'!BA37</f>
        <v>0</v>
      </c>
      <c r="P812" s="23">
        <f>'Первичные данные 3 кл.'!BE37</f>
        <v>0</v>
      </c>
      <c r="Q812" s="23">
        <f>'Первичные данные 3 кл.'!BI37</f>
        <v>0</v>
      </c>
      <c r="R812" s="23">
        <f>'Первичные данные 3 кл.'!BM37</f>
        <v>0</v>
      </c>
      <c r="S812" s="23">
        <f>'Первичные данные 3 кл.'!BQ37</f>
        <v>0</v>
      </c>
      <c r="T812" s="23">
        <f>'Первичные данные 3 кл.'!BU37</f>
        <v>0</v>
      </c>
    </row>
    <row r="813" spans="1:21" ht="13.8" thickBot="1" x14ac:dyDescent="0.3">
      <c r="A813" s="25" t="s">
        <v>47</v>
      </c>
      <c r="B813" s="296" t="str">
        <f>IF('инд. оценка уровня 3кл.'!V37=1,'инд. оценка уровня 2кл.'!$B$41,'инд. оценка уровня 2кл.'!$B$40)</f>
        <v>НИЖЕ БАЗОВОГО</v>
      </c>
      <c r="C813" s="297"/>
      <c r="D813" s="297"/>
      <c r="E813" s="297"/>
      <c r="F813" s="298"/>
      <c r="G813" s="296" t="str">
        <f>IF('инд. оценка уровня 3кл.'!W37=1,'инд. оценка уровня 2кл.'!$B$41,'инд. оценка уровня 2кл.'!$B$40)</f>
        <v>НИЖЕ БАЗОВОГО</v>
      </c>
      <c r="H813" s="297"/>
      <c r="I813" s="297"/>
      <c r="J813" s="297"/>
      <c r="K813" s="297"/>
      <c r="L813" s="297"/>
      <c r="M813" s="297"/>
      <c r="N813" s="297"/>
      <c r="O813" s="297"/>
      <c r="P813" s="297"/>
      <c r="Q813" s="296" t="str">
        <f>IF('инд. оценка уровня 3кл.'!X37=1,'инд. оценка уровня 2кл.'!$B$41,'инд. оценка уровня 2кл.'!$B$40)</f>
        <v>НИЖЕ БАЗОВОГО</v>
      </c>
      <c r="R813" s="297"/>
      <c r="S813" s="297"/>
      <c r="T813" s="298"/>
    </row>
    <row r="814" spans="1:21" x14ac:dyDescent="0.25">
      <c r="A814" s="25" t="s">
        <v>49</v>
      </c>
      <c r="B814" s="22" t="str">
        <f>'инд. прогресс 3 кл.'!C37</f>
        <v>D</v>
      </c>
      <c r="C814" s="22" t="str">
        <f>'инд. прогресс 3 кл.'!D37</f>
        <v>D</v>
      </c>
      <c r="D814" s="22" t="str">
        <f>'инд. прогресс 3 кл.'!E37</f>
        <v>D</v>
      </c>
      <c r="E814" s="452"/>
      <c r="F814" s="453"/>
      <c r="G814" s="22" t="str">
        <f>'инд. прогресс 3 кл.'!F37</f>
        <v>D</v>
      </c>
      <c r="H814" s="22" t="str">
        <f>'инд. прогресс 3 кл.'!G37</f>
        <v>D</v>
      </c>
      <c r="I814" s="22" t="str">
        <f>'инд. прогресс 3 кл.'!H37</f>
        <v>D</v>
      </c>
      <c r="J814" s="22" t="str">
        <f>'инд. прогресс 3 кл.'!I37</f>
        <v>D</v>
      </c>
      <c r="K814" s="22" t="str">
        <f>'инд. прогресс 3 кл.'!J37</f>
        <v>D</v>
      </c>
      <c r="L814" s="22" t="str">
        <f>'инд. прогресс 3 кл.'!K37</f>
        <v>D</v>
      </c>
      <c r="M814" s="22" t="str">
        <f>'инд. прогресс 3 кл.'!L37</f>
        <v>D</v>
      </c>
      <c r="N814" s="452"/>
      <c r="O814" s="454"/>
      <c r="P814" s="453"/>
      <c r="Q814" s="22" t="str">
        <f>'инд. прогресс 3 кл.'!M37</f>
        <v>D</v>
      </c>
      <c r="R814" s="22" t="str">
        <f>'инд. прогресс 3 кл.'!N37</f>
        <v>D</v>
      </c>
      <c r="S814" s="22" t="str">
        <f>'инд. прогресс 3 кл.'!O37</f>
        <v>D</v>
      </c>
      <c r="T814" s="206"/>
    </row>
    <row r="815" spans="1:21" ht="13.8" thickBot="1" x14ac:dyDescent="0.3">
      <c r="A815" s="202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</row>
    <row r="816" spans="1:21" ht="12.9" customHeight="1" x14ac:dyDescent="0.25">
      <c r="A816" s="287" t="s">
        <v>42</v>
      </c>
      <c r="B816" s="288"/>
      <c r="C816" s="288"/>
      <c r="D816" s="288"/>
      <c r="E816" s="288"/>
      <c r="F816" s="289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</row>
    <row r="817" spans="1:20" ht="14.1" customHeight="1" thickBot="1" x14ac:dyDescent="0.3">
      <c r="A817" s="290"/>
      <c r="B817" s="291"/>
      <c r="C817" s="291"/>
      <c r="D817" s="291"/>
      <c r="E817" s="291"/>
      <c r="F817" s="292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</row>
    <row r="818" spans="1:20" x14ac:dyDescent="0.25">
      <c r="A818" s="32" t="s">
        <v>128</v>
      </c>
      <c r="B818" s="293">
        <f>SUM(B812:T812)</f>
        <v>0</v>
      </c>
      <c r="C818" s="294"/>
      <c r="D818" s="294"/>
      <c r="E818" s="294"/>
      <c r="F818" s="295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</row>
    <row r="819" spans="1:20" x14ac:dyDescent="0.25">
      <c r="A819" s="207" t="s">
        <v>30</v>
      </c>
      <c r="B819" s="449" t="str">
        <f>IF('инд. оценка уровня 3кл.'!Y37=1,'инд. оценка уровня 2кл.'!$B$41,'инд. оценка уровня 2кл.'!$B$40)</f>
        <v>НИЖЕ БАЗОВОГО</v>
      </c>
      <c r="C819" s="450"/>
      <c r="D819" s="450"/>
      <c r="E819" s="450"/>
      <c r="F819" s="45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</row>
    <row r="820" spans="1:20" x14ac:dyDescent="0.25">
      <c r="A820" s="208"/>
      <c r="B820" s="448"/>
      <c r="C820" s="448"/>
      <c r="D820" s="448"/>
      <c r="E820" s="448"/>
      <c r="F820" s="448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</row>
    <row r="821" spans="1:20" x14ac:dyDescent="0.25">
      <c r="A821" s="35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</row>
    <row r="822" spans="1:20" x14ac:dyDescent="0.25">
      <c r="A822" s="35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</row>
    <row r="823" spans="1:20" x14ac:dyDescent="0.25">
      <c r="A823" s="36" t="s">
        <v>50</v>
      </c>
      <c r="B823" s="36"/>
      <c r="C823" s="27"/>
      <c r="D823" s="200"/>
      <c r="E823" s="200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</row>
    <row r="824" spans="1:20" x14ac:dyDescent="0.25">
      <c r="A824" s="37" t="s">
        <v>51</v>
      </c>
      <c r="B824" s="375"/>
      <c r="C824" s="375"/>
      <c r="D824" s="201"/>
      <c r="E824" s="200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</row>
    <row r="825" spans="1:20" x14ac:dyDescent="0.25">
      <c r="A825" s="37" t="s">
        <v>52</v>
      </c>
      <c r="B825" s="376"/>
      <c r="C825" s="376"/>
      <c r="D825" s="200"/>
      <c r="E825" s="200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</row>
    <row r="826" spans="1:20" x14ac:dyDescent="0.25">
      <c r="A826" s="35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</row>
    <row r="827" spans="1:20" x14ac:dyDescent="0.25">
      <c r="A827" s="35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</row>
    <row r="828" spans="1:20" x14ac:dyDescent="0.25">
      <c r="A828" s="35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</row>
    <row r="829" spans="1:20" x14ac:dyDescent="0.25">
      <c r="A829" s="35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</row>
    <row r="830" spans="1:20" x14ac:dyDescent="0.25">
      <c r="A830" s="35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</row>
    <row r="831" spans="1:20" x14ac:dyDescent="0.25">
      <c r="A831" s="35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</row>
    <row r="832" spans="1:20" x14ac:dyDescent="0.25">
      <c r="A832" s="35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</row>
    <row r="833" spans="1:21" x14ac:dyDescent="0.25">
      <c r="A833" s="35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</row>
    <row r="834" spans="1:21" ht="18" x14ac:dyDescent="0.25">
      <c r="A834" s="377" t="s">
        <v>113</v>
      </c>
      <c r="B834" s="377"/>
      <c r="C834" s="377"/>
      <c r="D834" s="377"/>
      <c r="E834" s="377"/>
      <c r="F834" s="377"/>
      <c r="G834" s="377"/>
      <c r="H834" s="377"/>
      <c r="I834" s="377"/>
      <c r="J834" s="377"/>
      <c r="K834" s="377"/>
      <c r="L834" s="377"/>
      <c r="M834" s="377"/>
      <c r="N834" s="377"/>
      <c r="O834" s="377"/>
      <c r="P834" s="377"/>
      <c r="Q834" s="377"/>
      <c r="R834" s="377"/>
      <c r="S834" s="377"/>
      <c r="T834" s="377"/>
      <c r="U834" s="377"/>
    </row>
    <row r="835" spans="1:21" ht="18" thickBot="1" x14ac:dyDescent="0.35">
      <c r="A835" s="378">
        <f>A838</f>
        <v>0</v>
      </c>
      <c r="B835" s="378"/>
      <c r="C835" s="378"/>
      <c r="D835" s="378"/>
      <c r="E835" s="378"/>
      <c r="F835" s="378"/>
      <c r="G835" s="378"/>
      <c r="H835" s="378"/>
      <c r="I835" s="378"/>
      <c r="J835" s="378"/>
      <c r="K835" s="378"/>
      <c r="L835" s="378"/>
      <c r="M835" s="378"/>
      <c r="N835" s="378"/>
      <c r="O835" s="378"/>
      <c r="P835" s="378"/>
      <c r="Q835" s="378"/>
      <c r="R835" s="378"/>
      <c r="S835" s="378"/>
      <c r="T835" s="378"/>
      <c r="U835" s="15">
        <f>U809+1</f>
        <v>33</v>
      </c>
    </row>
    <row r="836" spans="1:21" ht="13.8" x14ac:dyDescent="0.3">
      <c r="A836" s="16"/>
      <c r="B836" s="302" t="s">
        <v>18</v>
      </c>
      <c r="C836" s="303"/>
      <c r="D836" s="447"/>
      <c r="E836" s="447"/>
      <c r="F836" s="304"/>
      <c r="G836" s="302" t="s">
        <v>19</v>
      </c>
      <c r="H836" s="303"/>
      <c r="I836" s="303"/>
      <c r="J836" s="303"/>
      <c r="K836" s="303"/>
      <c r="L836" s="303"/>
      <c r="M836" s="303"/>
      <c r="N836" s="303"/>
      <c r="O836" s="303"/>
      <c r="P836" s="303"/>
      <c r="Q836" s="302" t="s">
        <v>34</v>
      </c>
      <c r="R836" s="303"/>
      <c r="S836" s="447"/>
      <c r="T836" s="304"/>
    </row>
    <row r="837" spans="1:21" ht="141.6" thickBot="1" x14ac:dyDescent="0.3">
      <c r="A837" s="17"/>
      <c r="B837" s="18" t="s">
        <v>39</v>
      </c>
      <c r="C837" s="19" t="s">
        <v>3</v>
      </c>
      <c r="D837" s="194" t="s">
        <v>13</v>
      </c>
      <c r="E837" s="194" t="s">
        <v>93</v>
      </c>
      <c r="F837" s="20" t="s">
        <v>94</v>
      </c>
      <c r="G837" s="18" t="s">
        <v>4</v>
      </c>
      <c r="H837" s="19" t="s">
        <v>5</v>
      </c>
      <c r="I837" s="19" t="s">
        <v>36</v>
      </c>
      <c r="J837" s="19" t="s">
        <v>40</v>
      </c>
      <c r="K837" s="19" t="s">
        <v>35</v>
      </c>
      <c r="L837" s="19" t="s">
        <v>8</v>
      </c>
      <c r="M837" s="19" t="s">
        <v>17</v>
      </c>
      <c r="N837" s="19" t="s">
        <v>124</v>
      </c>
      <c r="O837" s="19" t="s">
        <v>90</v>
      </c>
      <c r="P837" s="19" t="s">
        <v>123</v>
      </c>
      <c r="Q837" s="18" t="s">
        <v>14</v>
      </c>
      <c r="R837" s="19" t="s">
        <v>15</v>
      </c>
      <c r="S837" s="194" t="s">
        <v>16</v>
      </c>
      <c r="T837" s="20" t="s">
        <v>131</v>
      </c>
    </row>
    <row r="838" spans="1:21" x14ac:dyDescent="0.25">
      <c r="A838" s="21">
        <f>'инд. оценки 2 кл.'!A38</f>
        <v>0</v>
      </c>
      <c r="B838" s="22">
        <f>'Первичные данные 3 кл.'!E38</f>
        <v>0</v>
      </c>
      <c r="C838" s="22">
        <f>'Первичные данные 3 кл.'!H38</f>
        <v>0</v>
      </c>
      <c r="D838" s="23">
        <f>'Первичные данные 3 кл.'!K38</f>
        <v>0</v>
      </c>
      <c r="E838" s="23">
        <f>'Первичные данные 3 кл.'!N38</f>
        <v>0</v>
      </c>
      <c r="F838" s="23">
        <f>'Первичные данные 3 кл.'!Q38</f>
        <v>0</v>
      </c>
      <c r="G838" s="23">
        <f>'Первичные данные 3 кл.'!U38</f>
        <v>0</v>
      </c>
      <c r="H838" s="23">
        <f>'Первичные данные 3 кл.'!Y38</f>
        <v>0</v>
      </c>
      <c r="I838" s="23">
        <f>'Первичные данные 3 кл.'!AC38</f>
        <v>0</v>
      </c>
      <c r="J838" s="23">
        <f>'Первичные данные 3 кл.'!AG38</f>
        <v>0</v>
      </c>
      <c r="K838" s="23">
        <f>'Первичные данные 3 кл.'!AK38</f>
        <v>0</v>
      </c>
      <c r="L838" s="23">
        <f>'Первичные данные 3 кл.'!AO38</f>
        <v>0</v>
      </c>
      <c r="M838" s="23">
        <f>'Первичные данные 3 кл.'!AS38</f>
        <v>0</v>
      </c>
      <c r="N838" s="23">
        <f>'Первичные данные 3 кл.'!AW38</f>
        <v>0</v>
      </c>
      <c r="O838" s="23">
        <f>'Первичные данные 3 кл.'!BA38</f>
        <v>0</v>
      </c>
      <c r="P838" s="23">
        <f>'Первичные данные 3 кл.'!BE38</f>
        <v>0</v>
      </c>
      <c r="Q838" s="23">
        <f>'Первичные данные 3 кл.'!BI38</f>
        <v>0</v>
      </c>
      <c r="R838" s="23">
        <f>'Первичные данные 3 кл.'!BM38</f>
        <v>0</v>
      </c>
      <c r="S838" s="23">
        <f>'Первичные данные 3 кл.'!BQ38</f>
        <v>0</v>
      </c>
      <c r="T838" s="23">
        <f>'Первичные данные 3 кл.'!BU38</f>
        <v>0</v>
      </c>
    </row>
    <row r="839" spans="1:21" ht="13.8" thickBot="1" x14ac:dyDescent="0.3">
      <c r="A839" s="25" t="s">
        <v>47</v>
      </c>
      <c r="B839" s="296" t="str">
        <f>IF('инд. оценка уровня 3кл.'!V38=1,'инд. оценка уровня 2кл.'!$B$41,'инд. оценка уровня 2кл.'!$B$40)</f>
        <v>НИЖЕ БАЗОВОГО</v>
      </c>
      <c r="C839" s="297"/>
      <c r="D839" s="297"/>
      <c r="E839" s="297"/>
      <c r="F839" s="298"/>
      <c r="G839" s="296" t="str">
        <f>IF('инд. оценка уровня 3кл.'!W38=1,'инд. оценка уровня 2кл.'!$B$41,'инд. оценка уровня 2кл.'!$B$40)</f>
        <v>НИЖЕ БАЗОВОГО</v>
      </c>
      <c r="H839" s="297"/>
      <c r="I839" s="297"/>
      <c r="J839" s="297"/>
      <c r="K839" s="297"/>
      <c r="L839" s="297"/>
      <c r="M839" s="297"/>
      <c r="N839" s="297"/>
      <c r="O839" s="297"/>
      <c r="P839" s="297"/>
      <c r="Q839" s="296" t="str">
        <f>IF('инд. оценка уровня 3кл.'!X38=1,'инд. оценка уровня 2кл.'!$B$41,'инд. оценка уровня 2кл.'!$B$40)</f>
        <v>НИЖЕ БАЗОВОГО</v>
      </c>
      <c r="R839" s="297"/>
      <c r="S839" s="297"/>
      <c r="T839" s="298"/>
    </row>
    <row r="840" spans="1:21" x14ac:dyDescent="0.25">
      <c r="A840" s="25" t="s">
        <v>49</v>
      </c>
      <c r="B840" s="22" t="str">
        <f>'инд. прогресс 3 кл.'!C38</f>
        <v>D</v>
      </c>
      <c r="C840" s="22" t="str">
        <f>'инд. прогресс 3 кл.'!D38</f>
        <v>D</v>
      </c>
      <c r="D840" s="22" t="str">
        <f>'инд. прогресс 3 кл.'!E38</f>
        <v>D</v>
      </c>
      <c r="E840" s="452"/>
      <c r="F840" s="453"/>
      <c r="G840" s="22" t="str">
        <f>'инд. прогресс 3 кл.'!F38</f>
        <v>D</v>
      </c>
      <c r="H840" s="22" t="str">
        <f>'инд. прогресс 3 кл.'!G38</f>
        <v>D</v>
      </c>
      <c r="I840" s="22" t="str">
        <f>'инд. прогресс 3 кл.'!H38</f>
        <v>D</v>
      </c>
      <c r="J840" s="22" t="str">
        <f>'инд. прогресс 3 кл.'!I38</f>
        <v>D</v>
      </c>
      <c r="K840" s="22" t="str">
        <f>'инд. прогресс 3 кл.'!J38</f>
        <v>D</v>
      </c>
      <c r="L840" s="22" t="str">
        <f>'инд. прогресс 3 кл.'!K38</f>
        <v>D</v>
      </c>
      <c r="M840" s="22" t="str">
        <f>'инд. прогресс 3 кл.'!L38</f>
        <v>D</v>
      </c>
      <c r="N840" s="452"/>
      <c r="O840" s="454"/>
      <c r="P840" s="453"/>
      <c r="Q840" s="22" t="str">
        <f>'инд. прогресс 3 кл.'!M38</f>
        <v>D</v>
      </c>
      <c r="R840" s="22" t="str">
        <f>'инд. прогресс 3 кл.'!N38</f>
        <v>D</v>
      </c>
      <c r="S840" s="22" t="str">
        <f>'инд. прогресс 3 кл.'!O38</f>
        <v>D</v>
      </c>
      <c r="T840" s="206"/>
    </row>
    <row r="841" spans="1:21" ht="13.8" thickBot="1" x14ac:dyDescent="0.3">
      <c r="A841" s="202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</row>
    <row r="842" spans="1:21" ht="12.9" customHeight="1" x14ac:dyDescent="0.25">
      <c r="A842" s="287" t="s">
        <v>42</v>
      </c>
      <c r="B842" s="288"/>
      <c r="C842" s="288"/>
      <c r="D842" s="288"/>
      <c r="E842" s="288"/>
      <c r="F842" s="289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</row>
    <row r="843" spans="1:21" ht="14.1" customHeight="1" thickBot="1" x14ac:dyDescent="0.3">
      <c r="A843" s="290"/>
      <c r="B843" s="291"/>
      <c r="C843" s="291"/>
      <c r="D843" s="291"/>
      <c r="E843" s="291"/>
      <c r="F843" s="292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</row>
    <row r="844" spans="1:21" x14ac:dyDescent="0.25">
      <c r="A844" s="32" t="s">
        <v>128</v>
      </c>
      <c r="B844" s="293">
        <f>SUM(B838:T838)</f>
        <v>0</v>
      </c>
      <c r="C844" s="294"/>
      <c r="D844" s="294"/>
      <c r="E844" s="294"/>
      <c r="F844" s="295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</row>
    <row r="845" spans="1:21" x14ac:dyDescent="0.25">
      <c r="A845" s="207" t="s">
        <v>30</v>
      </c>
      <c r="B845" s="449" t="str">
        <f>IF('инд. оценка уровня 3кл.'!Y38=1,'инд. оценка уровня 2кл.'!$B$41,'инд. оценка уровня 2кл.'!$B$40)</f>
        <v>НИЖЕ БАЗОВОГО</v>
      </c>
      <c r="C845" s="450"/>
      <c r="D845" s="450"/>
      <c r="E845" s="450"/>
      <c r="F845" s="45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</row>
    <row r="846" spans="1:21" x14ac:dyDescent="0.25">
      <c r="A846" s="208"/>
      <c r="B846" s="448"/>
      <c r="C846" s="448"/>
      <c r="D846" s="448"/>
      <c r="E846" s="448"/>
      <c r="F846" s="448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</row>
    <row r="847" spans="1:21" x14ac:dyDescent="0.25">
      <c r="A847" s="35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</row>
    <row r="848" spans="1:21" x14ac:dyDescent="0.25">
      <c r="A848" s="35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</row>
    <row r="849" spans="1:21" x14ac:dyDescent="0.25">
      <c r="A849" s="36" t="s">
        <v>50</v>
      </c>
      <c r="B849" s="36"/>
      <c r="C849" s="27"/>
      <c r="D849" s="200"/>
      <c r="E849" s="200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</row>
    <row r="850" spans="1:21" x14ac:dyDescent="0.25">
      <c r="A850" s="37" t="s">
        <v>51</v>
      </c>
      <c r="B850" s="375"/>
      <c r="C850" s="375"/>
      <c r="D850" s="201"/>
      <c r="E850" s="200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</row>
    <row r="851" spans="1:21" x14ac:dyDescent="0.25">
      <c r="A851" s="37" t="s">
        <v>52</v>
      </c>
      <c r="B851" s="376"/>
      <c r="C851" s="376"/>
      <c r="D851" s="200"/>
      <c r="E851" s="200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</row>
    <row r="852" spans="1:21" x14ac:dyDescent="0.25">
      <c r="A852" s="35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</row>
    <row r="853" spans="1:21" x14ac:dyDescent="0.25">
      <c r="A853" s="35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</row>
    <row r="854" spans="1:21" x14ac:dyDescent="0.25">
      <c r="A854" s="35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</row>
    <row r="855" spans="1:21" x14ac:dyDescent="0.25">
      <c r="A855" s="35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</row>
    <row r="856" spans="1:21" x14ac:dyDescent="0.25">
      <c r="A856" s="35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</row>
    <row r="857" spans="1:21" x14ac:dyDescent="0.25">
      <c r="A857" s="35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</row>
    <row r="858" spans="1:21" x14ac:dyDescent="0.25">
      <c r="A858" s="35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</row>
    <row r="859" spans="1:21" x14ac:dyDescent="0.25">
      <c r="A859" s="35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</row>
    <row r="860" spans="1:21" ht="18" x14ac:dyDescent="0.25">
      <c r="A860" s="377" t="s">
        <v>113</v>
      </c>
      <c r="B860" s="377"/>
      <c r="C860" s="377"/>
      <c r="D860" s="377"/>
      <c r="E860" s="377"/>
      <c r="F860" s="377"/>
      <c r="G860" s="377"/>
      <c r="H860" s="377"/>
      <c r="I860" s="377"/>
      <c r="J860" s="377"/>
      <c r="K860" s="377"/>
      <c r="L860" s="377"/>
      <c r="M860" s="377"/>
      <c r="N860" s="377"/>
      <c r="O860" s="377"/>
      <c r="P860" s="377"/>
      <c r="Q860" s="377"/>
      <c r="R860" s="377"/>
      <c r="S860" s="377"/>
      <c r="T860" s="377"/>
      <c r="U860" s="377"/>
    </row>
    <row r="861" spans="1:21" ht="18" thickBot="1" x14ac:dyDescent="0.35">
      <c r="A861" s="378">
        <f>A864</f>
        <v>0</v>
      </c>
      <c r="B861" s="378"/>
      <c r="C861" s="378"/>
      <c r="D861" s="378"/>
      <c r="E861" s="378"/>
      <c r="F861" s="378"/>
      <c r="G861" s="378"/>
      <c r="H861" s="378"/>
      <c r="I861" s="378"/>
      <c r="J861" s="378"/>
      <c r="K861" s="378"/>
      <c r="L861" s="378"/>
      <c r="M861" s="378"/>
      <c r="N861" s="378"/>
      <c r="O861" s="378"/>
      <c r="P861" s="378"/>
      <c r="Q861" s="378"/>
      <c r="R861" s="378"/>
      <c r="S861" s="378"/>
      <c r="T861" s="378"/>
      <c r="U861" s="15">
        <f>U835+1</f>
        <v>34</v>
      </c>
    </row>
    <row r="862" spans="1:21" ht="13.8" x14ac:dyDescent="0.3">
      <c r="A862" s="16"/>
      <c r="B862" s="302" t="s">
        <v>18</v>
      </c>
      <c r="C862" s="303"/>
      <c r="D862" s="447"/>
      <c r="E862" s="447"/>
      <c r="F862" s="304"/>
      <c r="G862" s="302" t="s">
        <v>19</v>
      </c>
      <c r="H862" s="303"/>
      <c r="I862" s="303"/>
      <c r="J862" s="303"/>
      <c r="K862" s="303"/>
      <c r="L862" s="303"/>
      <c r="M862" s="303"/>
      <c r="N862" s="303"/>
      <c r="O862" s="303"/>
      <c r="P862" s="303"/>
      <c r="Q862" s="302" t="s">
        <v>34</v>
      </c>
      <c r="R862" s="303"/>
      <c r="S862" s="447"/>
      <c r="T862" s="304"/>
    </row>
    <row r="863" spans="1:21" ht="141.6" thickBot="1" x14ac:dyDescent="0.3">
      <c r="A863" s="17"/>
      <c r="B863" s="18" t="s">
        <v>39</v>
      </c>
      <c r="C863" s="19" t="s">
        <v>3</v>
      </c>
      <c r="D863" s="194" t="s">
        <v>13</v>
      </c>
      <c r="E863" s="194" t="s">
        <v>93</v>
      </c>
      <c r="F863" s="20" t="s">
        <v>94</v>
      </c>
      <c r="G863" s="18" t="s">
        <v>4</v>
      </c>
      <c r="H863" s="19" t="s">
        <v>5</v>
      </c>
      <c r="I863" s="19" t="s">
        <v>36</v>
      </c>
      <c r="J863" s="19" t="s">
        <v>40</v>
      </c>
      <c r="K863" s="19" t="s">
        <v>35</v>
      </c>
      <c r="L863" s="19" t="s">
        <v>8</v>
      </c>
      <c r="M863" s="19" t="s">
        <v>17</v>
      </c>
      <c r="N863" s="19" t="s">
        <v>124</v>
      </c>
      <c r="O863" s="19" t="s">
        <v>90</v>
      </c>
      <c r="P863" s="19" t="s">
        <v>123</v>
      </c>
      <c r="Q863" s="18" t="s">
        <v>14</v>
      </c>
      <c r="R863" s="19" t="s">
        <v>15</v>
      </c>
      <c r="S863" s="194" t="s">
        <v>16</v>
      </c>
      <c r="T863" s="20" t="s">
        <v>131</v>
      </c>
    </row>
    <row r="864" spans="1:21" x14ac:dyDescent="0.25">
      <c r="A864" s="21">
        <f>'инд. оценки 2 кл.'!A39</f>
        <v>0</v>
      </c>
      <c r="B864" s="22">
        <f>'Первичные данные 3 кл.'!E39</f>
        <v>0</v>
      </c>
      <c r="C864" s="22">
        <f>'Первичные данные 3 кл.'!H39</f>
        <v>0</v>
      </c>
      <c r="D864" s="23">
        <f>'Первичные данные 3 кл.'!K39</f>
        <v>0</v>
      </c>
      <c r="E864" s="23">
        <f>'Первичные данные 3 кл.'!N39</f>
        <v>0</v>
      </c>
      <c r="F864" s="23">
        <f>'Первичные данные 3 кл.'!Q39</f>
        <v>0</v>
      </c>
      <c r="G864" s="23">
        <f>'Первичные данные 3 кл.'!U39</f>
        <v>0</v>
      </c>
      <c r="H864" s="23">
        <f>'Первичные данные 3 кл.'!Y39</f>
        <v>0</v>
      </c>
      <c r="I864" s="23">
        <f>'Первичные данные 3 кл.'!AC39</f>
        <v>0</v>
      </c>
      <c r="J864" s="23">
        <f>'Первичные данные 3 кл.'!AG39</f>
        <v>0</v>
      </c>
      <c r="K864" s="23">
        <f>'Первичные данные 3 кл.'!AK39</f>
        <v>0</v>
      </c>
      <c r="L864" s="23">
        <f>'Первичные данные 3 кл.'!AO39</f>
        <v>0</v>
      </c>
      <c r="M864" s="23">
        <f>'Первичные данные 3 кл.'!AS39</f>
        <v>0</v>
      </c>
      <c r="N864" s="23">
        <f>'Первичные данные 3 кл.'!AW39</f>
        <v>0</v>
      </c>
      <c r="O864" s="23">
        <f>'Первичные данные 3 кл.'!BA39</f>
        <v>0</v>
      </c>
      <c r="P864" s="23">
        <f>'Первичные данные 3 кл.'!BE39</f>
        <v>0</v>
      </c>
      <c r="Q864" s="23">
        <f>'Первичные данные 3 кл.'!BI39</f>
        <v>0</v>
      </c>
      <c r="R864" s="23">
        <f>'Первичные данные 3 кл.'!BM39</f>
        <v>0</v>
      </c>
      <c r="S864" s="23">
        <f>'Первичные данные 3 кл.'!BQ39</f>
        <v>0</v>
      </c>
      <c r="T864" s="23">
        <f>'Первичные данные 3 кл.'!BU39</f>
        <v>0</v>
      </c>
    </row>
    <row r="865" spans="1:20" ht="13.8" thickBot="1" x14ac:dyDescent="0.3">
      <c r="A865" s="25" t="s">
        <v>47</v>
      </c>
      <c r="B865" s="296" t="str">
        <f>IF('инд. оценка уровня 3кл.'!V39=1,'инд. оценка уровня 2кл.'!$B$41,'инд. оценка уровня 2кл.'!$B$40)</f>
        <v>НИЖЕ БАЗОВОГО</v>
      </c>
      <c r="C865" s="297"/>
      <c r="D865" s="297"/>
      <c r="E865" s="297"/>
      <c r="F865" s="298"/>
      <c r="G865" s="296" t="str">
        <f>IF('инд. оценка уровня 3кл.'!W39=1,'инд. оценка уровня 2кл.'!$B$41,'инд. оценка уровня 2кл.'!$B$40)</f>
        <v>НИЖЕ БАЗОВОГО</v>
      </c>
      <c r="H865" s="297"/>
      <c r="I865" s="297"/>
      <c r="J865" s="297"/>
      <c r="K865" s="297"/>
      <c r="L865" s="297"/>
      <c r="M865" s="297"/>
      <c r="N865" s="297"/>
      <c r="O865" s="297"/>
      <c r="P865" s="297"/>
      <c r="Q865" s="296" t="str">
        <f>IF('инд. оценка уровня 3кл.'!X39=1,'инд. оценка уровня 2кл.'!$B$41,'инд. оценка уровня 2кл.'!$B$40)</f>
        <v>НИЖЕ БАЗОВОГО</v>
      </c>
      <c r="R865" s="297"/>
      <c r="S865" s="297"/>
      <c r="T865" s="298"/>
    </row>
    <row r="866" spans="1:20" x14ac:dyDescent="0.25">
      <c r="A866" s="25" t="s">
        <v>49</v>
      </c>
      <c r="B866" s="22" t="str">
        <f>'инд. прогресс 3 кл.'!C39</f>
        <v>D</v>
      </c>
      <c r="C866" s="22" t="str">
        <f>'инд. прогресс 3 кл.'!D39</f>
        <v>D</v>
      </c>
      <c r="D866" s="22" t="str">
        <f>'инд. прогресс 3 кл.'!E39</f>
        <v>D</v>
      </c>
      <c r="E866" s="452"/>
      <c r="F866" s="453"/>
      <c r="G866" s="22" t="str">
        <f>'инд. прогресс 3 кл.'!F39</f>
        <v>D</v>
      </c>
      <c r="H866" s="22" t="str">
        <f>'инд. прогресс 3 кл.'!G39</f>
        <v>D</v>
      </c>
      <c r="I866" s="22" t="str">
        <f>'инд. прогресс 3 кл.'!H39</f>
        <v>D</v>
      </c>
      <c r="J866" s="22" t="str">
        <f>'инд. прогресс 3 кл.'!I39</f>
        <v>D</v>
      </c>
      <c r="K866" s="22" t="str">
        <f>'инд. прогресс 3 кл.'!J39</f>
        <v>D</v>
      </c>
      <c r="L866" s="22" t="str">
        <f>'инд. прогресс 3 кл.'!K39</f>
        <v>D</v>
      </c>
      <c r="M866" s="22" t="str">
        <f>'инд. прогресс 3 кл.'!L39</f>
        <v>D</v>
      </c>
      <c r="N866" s="452"/>
      <c r="O866" s="454"/>
      <c r="P866" s="453"/>
      <c r="Q866" s="22" t="str">
        <f>'инд. прогресс 3 кл.'!M39</f>
        <v>D</v>
      </c>
      <c r="R866" s="22" t="str">
        <f>'инд. прогресс 3 кл.'!N39</f>
        <v>D</v>
      </c>
      <c r="S866" s="22" t="str">
        <f>'инд. прогресс 3 кл.'!O39</f>
        <v>D</v>
      </c>
      <c r="T866" s="206"/>
    </row>
    <row r="867" spans="1:20" ht="13.8" thickBot="1" x14ac:dyDescent="0.3">
      <c r="A867" s="202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</row>
    <row r="868" spans="1:20" ht="12.9" customHeight="1" x14ac:dyDescent="0.25">
      <c r="A868" s="287" t="s">
        <v>42</v>
      </c>
      <c r="B868" s="288"/>
      <c r="C868" s="288"/>
      <c r="D868" s="288"/>
      <c r="E868" s="288"/>
      <c r="F868" s="289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</row>
    <row r="869" spans="1:20" ht="14.1" customHeight="1" thickBot="1" x14ac:dyDescent="0.3">
      <c r="A869" s="290"/>
      <c r="B869" s="291"/>
      <c r="C869" s="291"/>
      <c r="D869" s="291"/>
      <c r="E869" s="291"/>
      <c r="F869" s="292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</row>
    <row r="870" spans="1:20" x14ac:dyDescent="0.25">
      <c r="A870" s="32" t="s">
        <v>128</v>
      </c>
      <c r="B870" s="293">
        <f>SUM(B864:T864)</f>
        <v>0</v>
      </c>
      <c r="C870" s="294"/>
      <c r="D870" s="294"/>
      <c r="E870" s="294"/>
      <c r="F870" s="295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</row>
    <row r="871" spans="1:20" x14ac:dyDescent="0.25">
      <c r="A871" s="207" t="s">
        <v>30</v>
      </c>
      <c r="B871" s="449" t="str">
        <f>IF('инд. оценка уровня 3кл.'!Y39=1,'инд. оценка уровня 2кл.'!$B$41,'инд. оценка уровня 2кл.'!$B$40)</f>
        <v>НИЖЕ БАЗОВОГО</v>
      </c>
      <c r="C871" s="450"/>
      <c r="D871" s="450"/>
      <c r="E871" s="450"/>
      <c r="F871" s="45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</row>
    <row r="872" spans="1:20" x14ac:dyDescent="0.25">
      <c r="A872" s="208"/>
      <c r="B872" s="448"/>
      <c r="C872" s="448"/>
      <c r="D872" s="448"/>
      <c r="E872" s="448"/>
      <c r="F872" s="448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</row>
    <row r="873" spans="1:20" x14ac:dyDescent="0.25">
      <c r="A873" s="35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</row>
    <row r="874" spans="1:20" x14ac:dyDescent="0.25">
      <c r="A874" s="35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</row>
    <row r="875" spans="1:20" x14ac:dyDescent="0.25">
      <c r="A875" s="36" t="s">
        <v>50</v>
      </c>
      <c r="B875" s="36"/>
      <c r="C875" s="27"/>
      <c r="D875" s="200"/>
      <c r="E875" s="200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</row>
    <row r="876" spans="1:20" x14ac:dyDescent="0.25">
      <c r="A876" s="37" t="s">
        <v>51</v>
      </c>
      <c r="B876" s="375"/>
      <c r="C876" s="375"/>
      <c r="D876" s="201"/>
      <c r="E876" s="200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</row>
    <row r="877" spans="1:20" x14ac:dyDescent="0.25">
      <c r="A877" s="37" t="s">
        <v>52</v>
      </c>
      <c r="B877" s="376"/>
      <c r="C877" s="376"/>
      <c r="D877" s="200"/>
      <c r="E877" s="200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</row>
    <row r="878" spans="1:20" x14ac:dyDescent="0.25">
      <c r="A878" s="35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</row>
    <row r="879" spans="1:20" x14ac:dyDescent="0.25">
      <c r="A879" s="35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</row>
    <row r="880" spans="1:20" x14ac:dyDescent="0.25">
      <c r="A880" s="35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</row>
    <row r="881" spans="1:21" x14ac:dyDescent="0.25">
      <c r="A881" s="35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</row>
    <row r="882" spans="1:21" x14ac:dyDescent="0.25">
      <c r="A882" s="35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</row>
    <row r="883" spans="1:21" x14ac:dyDescent="0.25">
      <c r="A883" s="35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</row>
    <row r="884" spans="1:21" x14ac:dyDescent="0.25">
      <c r="A884" s="35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</row>
    <row r="885" spans="1:21" x14ac:dyDescent="0.25">
      <c r="A885" s="35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</row>
    <row r="886" spans="1:21" ht="18" x14ac:dyDescent="0.25">
      <c r="A886" s="377" t="s">
        <v>113</v>
      </c>
      <c r="B886" s="377"/>
      <c r="C886" s="377"/>
      <c r="D886" s="377"/>
      <c r="E886" s="377"/>
      <c r="F886" s="377"/>
      <c r="G886" s="377"/>
      <c r="H886" s="377"/>
      <c r="I886" s="377"/>
      <c r="J886" s="377"/>
      <c r="K886" s="377"/>
      <c r="L886" s="377"/>
      <c r="M886" s="377"/>
      <c r="N886" s="377"/>
      <c r="O886" s="377"/>
      <c r="P886" s="377"/>
      <c r="Q886" s="377"/>
      <c r="R886" s="377"/>
      <c r="S886" s="377"/>
      <c r="T886" s="377"/>
      <c r="U886" s="377"/>
    </row>
    <row r="887" spans="1:21" ht="18" thickBot="1" x14ac:dyDescent="0.35">
      <c r="A887" s="378">
        <f>A890</f>
        <v>0</v>
      </c>
      <c r="B887" s="378"/>
      <c r="C887" s="378"/>
      <c r="D887" s="378"/>
      <c r="E887" s="378"/>
      <c r="F887" s="378"/>
      <c r="G887" s="378"/>
      <c r="H887" s="378"/>
      <c r="I887" s="378"/>
      <c r="J887" s="378"/>
      <c r="K887" s="378"/>
      <c r="L887" s="378"/>
      <c r="M887" s="378"/>
      <c r="N887" s="378"/>
      <c r="O887" s="378"/>
      <c r="P887" s="378"/>
      <c r="Q887" s="378"/>
      <c r="R887" s="378"/>
      <c r="S887" s="378"/>
      <c r="T887" s="378"/>
      <c r="U887" s="15">
        <f>U861+1</f>
        <v>35</v>
      </c>
    </row>
    <row r="888" spans="1:21" ht="13.8" x14ac:dyDescent="0.3">
      <c r="A888" s="16"/>
      <c r="B888" s="302" t="s">
        <v>18</v>
      </c>
      <c r="C888" s="303"/>
      <c r="D888" s="447"/>
      <c r="E888" s="447"/>
      <c r="F888" s="304"/>
      <c r="G888" s="302" t="s">
        <v>19</v>
      </c>
      <c r="H888" s="303"/>
      <c r="I888" s="303"/>
      <c r="J888" s="303"/>
      <c r="K888" s="303"/>
      <c r="L888" s="303"/>
      <c r="M888" s="303"/>
      <c r="N888" s="303"/>
      <c r="O888" s="303"/>
      <c r="P888" s="303"/>
      <c r="Q888" s="302" t="s">
        <v>34</v>
      </c>
      <c r="R888" s="303"/>
      <c r="S888" s="447"/>
      <c r="T888" s="304"/>
    </row>
    <row r="889" spans="1:21" ht="141.6" thickBot="1" x14ac:dyDescent="0.3">
      <c r="A889" s="17"/>
      <c r="B889" s="18" t="s">
        <v>39</v>
      </c>
      <c r="C889" s="19" t="s">
        <v>3</v>
      </c>
      <c r="D889" s="194" t="s">
        <v>13</v>
      </c>
      <c r="E889" s="194" t="s">
        <v>93</v>
      </c>
      <c r="F889" s="20" t="s">
        <v>94</v>
      </c>
      <c r="G889" s="18" t="s">
        <v>4</v>
      </c>
      <c r="H889" s="19" t="s">
        <v>5</v>
      </c>
      <c r="I889" s="19" t="s">
        <v>36</v>
      </c>
      <c r="J889" s="19" t="s">
        <v>40</v>
      </c>
      <c r="K889" s="19" t="s">
        <v>35</v>
      </c>
      <c r="L889" s="19" t="s">
        <v>8</v>
      </c>
      <c r="M889" s="19" t="s">
        <v>17</v>
      </c>
      <c r="N889" s="19" t="s">
        <v>124</v>
      </c>
      <c r="O889" s="19" t="s">
        <v>90</v>
      </c>
      <c r="P889" s="19" t="s">
        <v>123</v>
      </c>
      <c r="Q889" s="18" t="s">
        <v>14</v>
      </c>
      <c r="R889" s="19" t="s">
        <v>15</v>
      </c>
      <c r="S889" s="194" t="s">
        <v>16</v>
      </c>
      <c r="T889" s="20" t="s">
        <v>131</v>
      </c>
    </row>
    <row r="890" spans="1:21" x14ac:dyDescent="0.25">
      <c r="A890" s="21">
        <f>'инд. оценки 2 кл.'!A40</f>
        <v>0</v>
      </c>
      <c r="B890" s="22">
        <f>'Первичные данные 3 кл.'!E40</f>
        <v>0</v>
      </c>
      <c r="C890" s="22">
        <f>'Первичные данные 3 кл.'!H40</f>
        <v>0</v>
      </c>
      <c r="D890" s="23">
        <f>'Первичные данные 3 кл.'!K40</f>
        <v>0</v>
      </c>
      <c r="E890" s="23">
        <f>'Первичные данные 3 кл.'!N40</f>
        <v>0</v>
      </c>
      <c r="F890" s="23">
        <f>'Первичные данные 3 кл.'!Q40</f>
        <v>0</v>
      </c>
      <c r="G890" s="23">
        <f>'Первичные данные 3 кл.'!U40</f>
        <v>0</v>
      </c>
      <c r="H890" s="23">
        <f>'Первичные данные 3 кл.'!Y40</f>
        <v>0</v>
      </c>
      <c r="I890" s="23">
        <f>'Первичные данные 3 кл.'!AC40</f>
        <v>0</v>
      </c>
      <c r="J890" s="23">
        <f>'Первичные данные 3 кл.'!AG40</f>
        <v>0</v>
      </c>
      <c r="K890" s="23">
        <f>'Первичные данные 3 кл.'!AK40</f>
        <v>0</v>
      </c>
      <c r="L890" s="23">
        <f>'Первичные данные 3 кл.'!AO40</f>
        <v>0</v>
      </c>
      <c r="M890" s="23">
        <f>'Первичные данные 3 кл.'!AS40</f>
        <v>0</v>
      </c>
      <c r="N890" s="23">
        <f>'Первичные данные 3 кл.'!AW40</f>
        <v>0</v>
      </c>
      <c r="O890" s="23">
        <f>'Первичные данные 3 кл.'!BA40</f>
        <v>0</v>
      </c>
      <c r="P890" s="23">
        <f>'Первичные данные 3 кл.'!BE40</f>
        <v>0</v>
      </c>
      <c r="Q890" s="23">
        <f>'Первичные данные 3 кл.'!BI40</f>
        <v>0</v>
      </c>
      <c r="R890" s="23">
        <f>'Первичные данные 3 кл.'!BM40</f>
        <v>0</v>
      </c>
      <c r="S890" s="23">
        <f>'Первичные данные 3 кл.'!BQ40</f>
        <v>0</v>
      </c>
      <c r="T890" s="23">
        <f>'Первичные данные 3 кл.'!BU40</f>
        <v>0</v>
      </c>
    </row>
    <row r="891" spans="1:21" ht="13.8" thickBot="1" x14ac:dyDescent="0.3">
      <c r="A891" s="25" t="s">
        <v>47</v>
      </c>
      <c r="B891" s="296" t="str">
        <f>IF('инд. оценка уровня 3кл.'!V40=1,'инд. оценка уровня 2кл.'!$B$41,'инд. оценка уровня 2кл.'!$B$40)</f>
        <v>НИЖЕ БАЗОВОГО</v>
      </c>
      <c r="C891" s="297"/>
      <c r="D891" s="297"/>
      <c r="E891" s="297"/>
      <c r="F891" s="298"/>
      <c r="G891" s="296" t="str">
        <f>IF('инд. оценка уровня 3кл.'!W40=1,'инд. оценка уровня 2кл.'!$B$41,'инд. оценка уровня 2кл.'!$B$40)</f>
        <v>НИЖЕ БАЗОВОГО</v>
      </c>
      <c r="H891" s="297"/>
      <c r="I891" s="297"/>
      <c r="J891" s="297"/>
      <c r="K891" s="297"/>
      <c r="L891" s="297"/>
      <c r="M891" s="297"/>
      <c r="N891" s="297"/>
      <c r="O891" s="297"/>
      <c r="P891" s="297"/>
      <c r="Q891" s="296" t="str">
        <f>IF('инд. оценка уровня 3кл.'!X40=1,'инд. оценка уровня 2кл.'!$B$41,'инд. оценка уровня 2кл.'!$B$40)</f>
        <v>НИЖЕ БАЗОВОГО</v>
      </c>
      <c r="R891" s="297"/>
      <c r="S891" s="297"/>
      <c r="T891" s="298"/>
    </row>
    <row r="892" spans="1:21" x14ac:dyDescent="0.25">
      <c r="A892" s="25" t="s">
        <v>49</v>
      </c>
      <c r="B892" s="22" t="str">
        <f>'инд. прогресс 3 кл.'!C40</f>
        <v>D</v>
      </c>
      <c r="C892" s="22" t="str">
        <f>'инд. прогресс 3 кл.'!D40</f>
        <v>D</v>
      </c>
      <c r="D892" s="22" t="str">
        <f>'инд. прогресс 3 кл.'!E40</f>
        <v>D</v>
      </c>
      <c r="E892" s="452"/>
      <c r="F892" s="453"/>
      <c r="G892" s="22" t="str">
        <f>'инд. прогресс 3 кл.'!F40</f>
        <v>D</v>
      </c>
      <c r="H892" s="22" t="str">
        <f>'инд. прогресс 3 кл.'!G40</f>
        <v>D</v>
      </c>
      <c r="I892" s="22" t="str">
        <f>'инд. прогресс 3 кл.'!H40</f>
        <v>D</v>
      </c>
      <c r="J892" s="22" t="str">
        <f>'инд. прогресс 3 кл.'!I40</f>
        <v>D</v>
      </c>
      <c r="K892" s="22" t="str">
        <f>'инд. прогресс 3 кл.'!J40</f>
        <v>D</v>
      </c>
      <c r="L892" s="22" t="str">
        <f>'инд. прогресс 3 кл.'!K40</f>
        <v>D</v>
      </c>
      <c r="M892" s="22" t="str">
        <f>'инд. прогресс 3 кл.'!L40</f>
        <v>D</v>
      </c>
      <c r="N892" s="452"/>
      <c r="O892" s="454"/>
      <c r="P892" s="453"/>
      <c r="Q892" s="22" t="str">
        <f>'инд. прогресс 3 кл.'!M40</f>
        <v>D</v>
      </c>
      <c r="R892" s="22" t="str">
        <f>'инд. прогресс 3 кл.'!N40</f>
        <v>D</v>
      </c>
      <c r="S892" s="22" t="str">
        <f>'инд. прогресс 3 кл.'!O40</f>
        <v>D</v>
      </c>
      <c r="T892" s="206"/>
    </row>
    <row r="893" spans="1:21" ht="13.8" thickBot="1" x14ac:dyDescent="0.3">
      <c r="A893" s="202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</row>
    <row r="894" spans="1:21" ht="12.9" customHeight="1" x14ac:dyDescent="0.25">
      <c r="A894" s="287" t="s">
        <v>42</v>
      </c>
      <c r="B894" s="288"/>
      <c r="C894" s="288"/>
      <c r="D894" s="288"/>
      <c r="E894" s="288"/>
      <c r="F894" s="289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</row>
    <row r="895" spans="1:21" ht="14.1" customHeight="1" thickBot="1" x14ac:dyDescent="0.3">
      <c r="A895" s="290"/>
      <c r="B895" s="291"/>
      <c r="C895" s="291"/>
      <c r="D895" s="291"/>
      <c r="E895" s="291"/>
      <c r="F895" s="292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</row>
    <row r="896" spans="1:21" x14ac:dyDescent="0.25">
      <c r="A896" s="32" t="s">
        <v>128</v>
      </c>
      <c r="B896" s="293">
        <f>SUM(B890:T890)</f>
        <v>0</v>
      </c>
      <c r="C896" s="294"/>
      <c r="D896" s="294"/>
      <c r="E896" s="294"/>
      <c r="F896" s="295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</row>
    <row r="897" spans="1:20" x14ac:dyDescent="0.25">
      <c r="A897" s="207" t="s">
        <v>30</v>
      </c>
      <c r="B897" s="449" t="str">
        <f>IF('инд. оценка уровня 3кл.'!Y40=1,'инд. оценка уровня 2кл.'!$B$41,'инд. оценка уровня 2кл.'!$B$40)</f>
        <v>НИЖЕ БАЗОВОГО</v>
      </c>
      <c r="C897" s="450"/>
      <c r="D897" s="450"/>
      <c r="E897" s="450"/>
      <c r="F897" s="45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</row>
    <row r="898" spans="1:20" x14ac:dyDescent="0.25">
      <c r="A898" s="208"/>
      <c r="B898" s="448"/>
      <c r="C898" s="448"/>
      <c r="D898" s="448"/>
      <c r="E898" s="448"/>
      <c r="F898" s="448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</row>
    <row r="899" spans="1:20" x14ac:dyDescent="0.25">
      <c r="A899" s="35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</row>
    <row r="900" spans="1:20" x14ac:dyDescent="0.25">
      <c r="A900" s="35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</row>
    <row r="901" spans="1:20" x14ac:dyDescent="0.25">
      <c r="A901" s="36" t="s">
        <v>50</v>
      </c>
      <c r="B901" s="36"/>
      <c r="C901" s="27"/>
      <c r="D901" s="200"/>
      <c r="E901" s="200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</row>
    <row r="902" spans="1:20" x14ac:dyDescent="0.25">
      <c r="A902" s="37" t="s">
        <v>51</v>
      </c>
      <c r="B902" s="375"/>
      <c r="C902" s="375"/>
      <c r="D902" s="201"/>
      <c r="E902" s="200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</row>
    <row r="903" spans="1:20" x14ac:dyDescent="0.25">
      <c r="A903" s="37" t="s">
        <v>52</v>
      </c>
      <c r="B903" s="376"/>
      <c r="C903" s="376"/>
      <c r="D903" s="200"/>
      <c r="E903" s="200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</row>
    <row r="904" spans="1:20" x14ac:dyDescent="0.25">
      <c r="A904" s="35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</row>
    <row r="905" spans="1:20" x14ac:dyDescent="0.25">
      <c r="A905" s="35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</row>
    <row r="906" spans="1:20" x14ac:dyDescent="0.25">
      <c r="A906" s="35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</row>
    <row r="907" spans="1:20" x14ac:dyDescent="0.25">
      <c r="A907" s="35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</row>
    <row r="908" spans="1:20" x14ac:dyDescent="0.25">
      <c r="A908" s="35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</row>
    <row r="909" spans="1:20" x14ac:dyDescent="0.25">
      <c r="A909" s="35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</row>
    <row r="910" spans="1:20" x14ac:dyDescent="0.25">
      <c r="A910" s="35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</row>
    <row r="911" spans="1:20" x14ac:dyDescent="0.25">
      <c r="A911" s="35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</row>
  </sheetData>
  <sheetProtection password="CF36" sheet="1" objects="1" scenarios="1"/>
  <mergeCells count="558">
    <mergeCell ref="B898:F898"/>
    <mergeCell ref="B902:C902"/>
    <mergeCell ref="B903:C903"/>
    <mergeCell ref="E7:F7"/>
    <mergeCell ref="N7:P7"/>
    <mergeCell ref="G891:P891"/>
    <mergeCell ref="B865:F865"/>
    <mergeCell ref="G865:P865"/>
    <mergeCell ref="A894:F895"/>
    <mergeCell ref="B896:F896"/>
    <mergeCell ref="A868:F869"/>
    <mergeCell ref="B870:F870"/>
    <mergeCell ref="B871:F871"/>
    <mergeCell ref="B872:F872"/>
    <mergeCell ref="B876:C876"/>
    <mergeCell ref="B877:C877"/>
    <mergeCell ref="E866:F866"/>
    <mergeCell ref="N866:P866"/>
    <mergeCell ref="B897:F897"/>
    <mergeCell ref="A886:U886"/>
    <mergeCell ref="A887:T887"/>
    <mergeCell ref="B888:F888"/>
    <mergeCell ref="G888:P888"/>
    <mergeCell ref="Q888:T888"/>
    <mergeCell ref="B891:F891"/>
    <mergeCell ref="Q891:T891"/>
    <mergeCell ref="G862:P862"/>
    <mergeCell ref="Q862:T862"/>
    <mergeCell ref="A842:F843"/>
    <mergeCell ref="B844:F844"/>
    <mergeCell ref="B845:F845"/>
    <mergeCell ref="Q865:T865"/>
    <mergeCell ref="B846:F846"/>
    <mergeCell ref="B850:C850"/>
    <mergeCell ref="B851:C851"/>
    <mergeCell ref="A860:U860"/>
    <mergeCell ref="A861:T861"/>
    <mergeCell ref="B862:F862"/>
    <mergeCell ref="B820:F820"/>
    <mergeCell ref="B824:C824"/>
    <mergeCell ref="B825:C825"/>
    <mergeCell ref="A834:U834"/>
    <mergeCell ref="A835:T835"/>
    <mergeCell ref="B836:F836"/>
    <mergeCell ref="G836:P836"/>
    <mergeCell ref="Q836:T836"/>
    <mergeCell ref="B839:F839"/>
    <mergeCell ref="G839:P839"/>
    <mergeCell ref="Q839:T839"/>
    <mergeCell ref="A816:F817"/>
    <mergeCell ref="B818:F818"/>
    <mergeCell ref="B819:F819"/>
    <mergeCell ref="E814:F814"/>
    <mergeCell ref="N814:P814"/>
    <mergeCell ref="A808:U808"/>
    <mergeCell ref="A809:T809"/>
    <mergeCell ref="B810:F810"/>
    <mergeCell ref="G810:P810"/>
    <mergeCell ref="Q810:T810"/>
    <mergeCell ref="E788:F788"/>
    <mergeCell ref="N788:P788"/>
    <mergeCell ref="B768:F768"/>
    <mergeCell ref="B772:C772"/>
    <mergeCell ref="B773:C773"/>
    <mergeCell ref="A782:U782"/>
    <mergeCell ref="A783:T783"/>
    <mergeCell ref="B813:F813"/>
    <mergeCell ref="G813:P813"/>
    <mergeCell ref="Q813:T813"/>
    <mergeCell ref="A790:F791"/>
    <mergeCell ref="B792:F792"/>
    <mergeCell ref="B793:F793"/>
    <mergeCell ref="B794:F794"/>
    <mergeCell ref="B798:C798"/>
    <mergeCell ref="B799:C799"/>
    <mergeCell ref="B784:F784"/>
    <mergeCell ref="G784:P784"/>
    <mergeCell ref="Q784:T784"/>
    <mergeCell ref="A764:F765"/>
    <mergeCell ref="B766:F766"/>
    <mergeCell ref="B767:F767"/>
    <mergeCell ref="B787:F787"/>
    <mergeCell ref="G787:P787"/>
    <mergeCell ref="Q787:T787"/>
    <mergeCell ref="B740:F740"/>
    <mergeCell ref="B741:F741"/>
    <mergeCell ref="B746:C746"/>
    <mergeCell ref="A737:F738"/>
    <mergeCell ref="B739:F739"/>
    <mergeCell ref="B745:C745"/>
    <mergeCell ref="E762:F762"/>
    <mergeCell ref="N762:P762"/>
    <mergeCell ref="A756:U756"/>
    <mergeCell ref="A757:T757"/>
    <mergeCell ref="B758:F758"/>
    <mergeCell ref="G758:P758"/>
    <mergeCell ref="Q758:T758"/>
    <mergeCell ref="B761:F761"/>
    <mergeCell ref="G761:P761"/>
    <mergeCell ref="Q761:T761"/>
    <mergeCell ref="E735:F735"/>
    <mergeCell ref="N735:P735"/>
    <mergeCell ref="B715:F715"/>
    <mergeCell ref="B719:C719"/>
    <mergeCell ref="B720:C720"/>
    <mergeCell ref="A729:U729"/>
    <mergeCell ref="A730:T730"/>
    <mergeCell ref="B731:F731"/>
    <mergeCell ref="G731:P731"/>
    <mergeCell ref="Q731:T731"/>
    <mergeCell ref="A711:F712"/>
    <mergeCell ref="B713:F713"/>
    <mergeCell ref="B714:F714"/>
    <mergeCell ref="E709:F709"/>
    <mergeCell ref="N709:P709"/>
    <mergeCell ref="A703:U703"/>
    <mergeCell ref="A704:T704"/>
    <mergeCell ref="B705:F705"/>
    <mergeCell ref="G705:P705"/>
    <mergeCell ref="Q705:T705"/>
    <mergeCell ref="E683:F683"/>
    <mergeCell ref="N683:P683"/>
    <mergeCell ref="B663:F663"/>
    <mergeCell ref="B667:C667"/>
    <mergeCell ref="B668:C668"/>
    <mergeCell ref="A677:U677"/>
    <mergeCell ref="A678:T678"/>
    <mergeCell ref="B708:F708"/>
    <mergeCell ref="G708:P708"/>
    <mergeCell ref="Q708:T708"/>
    <mergeCell ref="A685:F686"/>
    <mergeCell ref="B687:F687"/>
    <mergeCell ref="B688:F688"/>
    <mergeCell ref="B689:F689"/>
    <mergeCell ref="B693:C693"/>
    <mergeCell ref="B694:C694"/>
    <mergeCell ref="B679:F679"/>
    <mergeCell ref="G679:P679"/>
    <mergeCell ref="Q679:T679"/>
    <mergeCell ref="A659:F660"/>
    <mergeCell ref="B661:F661"/>
    <mergeCell ref="B662:F662"/>
    <mergeCell ref="B682:F682"/>
    <mergeCell ref="G682:P682"/>
    <mergeCell ref="Q682:T682"/>
    <mergeCell ref="B636:F636"/>
    <mergeCell ref="B637:F637"/>
    <mergeCell ref="B641:C641"/>
    <mergeCell ref="B642:C642"/>
    <mergeCell ref="E657:F657"/>
    <mergeCell ref="N657:P657"/>
    <mergeCell ref="A651:U651"/>
    <mergeCell ref="A652:T652"/>
    <mergeCell ref="B653:F653"/>
    <mergeCell ref="G653:P653"/>
    <mergeCell ref="Q653:T653"/>
    <mergeCell ref="B656:F656"/>
    <mergeCell ref="G656:P656"/>
    <mergeCell ref="Q656:T656"/>
    <mergeCell ref="E631:F631"/>
    <mergeCell ref="N631:P631"/>
    <mergeCell ref="B611:F611"/>
    <mergeCell ref="B615:C615"/>
    <mergeCell ref="B616:C616"/>
    <mergeCell ref="A625:U625"/>
    <mergeCell ref="A626:T626"/>
    <mergeCell ref="A633:F634"/>
    <mergeCell ref="B635:F635"/>
    <mergeCell ref="B627:F627"/>
    <mergeCell ref="G627:P627"/>
    <mergeCell ref="Q627:T627"/>
    <mergeCell ref="A607:F608"/>
    <mergeCell ref="B609:F609"/>
    <mergeCell ref="B610:F610"/>
    <mergeCell ref="B630:F630"/>
    <mergeCell ref="G630:P630"/>
    <mergeCell ref="Q630:T630"/>
    <mergeCell ref="B584:F584"/>
    <mergeCell ref="B585:F585"/>
    <mergeCell ref="B589:C589"/>
    <mergeCell ref="B590:C590"/>
    <mergeCell ref="E605:F605"/>
    <mergeCell ref="N605:P605"/>
    <mergeCell ref="A599:U599"/>
    <mergeCell ref="A600:T600"/>
    <mergeCell ref="B601:F601"/>
    <mergeCell ref="G601:P601"/>
    <mergeCell ref="Q601:T601"/>
    <mergeCell ref="B604:F604"/>
    <mergeCell ref="G604:P604"/>
    <mergeCell ref="Q604:T604"/>
    <mergeCell ref="E579:F579"/>
    <mergeCell ref="N579:P579"/>
    <mergeCell ref="B559:F559"/>
    <mergeCell ref="B563:C563"/>
    <mergeCell ref="B564:C564"/>
    <mergeCell ref="A573:U573"/>
    <mergeCell ref="A574:T574"/>
    <mergeCell ref="A581:F582"/>
    <mergeCell ref="B583:F583"/>
    <mergeCell ref="B575:F575"/>
    <mergeCell ref="G575:P575"/>
    <mergeCell ref="Q575:T575"/>
    <mergeCell ref="A555:F556"/>
    <mergeCell ref="B557:F557"/>
    <mergeCell ref="B558:F558"/>
    <mergeCell ref="B578:F578"/>
    <mergeCell ref="G578:P578"/>
    <mergeCell ref="Q578:T578"/>
    <mergeCell ref="B532:F532"/>
    <mergeCell ref="B533:F533"/>
    <mergeCell ref="B537:C537"/>
    <mergeCell ref="B538:C538"/>
    <mergeCell ref="E553:F553"/>
    <mergeCell ref="N553:P553"/>
    <mergeCell ref="A547:U547"/>
    <mergeCell ref="A548:T548"/>
    <mergeCell ref="B549:F549"/>
    <mergeCell ref="G549:P549"/>
    <mergeCell ref="Q549:T549"/>
    <mergeCell ref="B552:F552"/>
    <mergeCell ref="G552:P552"/>
    <mergeCell ref="Q552:T552"/>
    <mergeCell ref="E527:F527"/>
    <mergeCell ref="N527:P527"/>
    <mergeCell ref="B507:F507"/>
    <mergeCell ref="B511:C511"/>
    <mergeCell ref="B512:C512"/>
    <mergeCell ref="A521:U521"/>
    <mergeCell ref="A522:T522"/>
    <mergeCell ref="A529:F530"/>
    <mergeCell ref="B531:F531"/>
    <mergeCell ref="B523:F523"/>
    <mergeCell ref="G523:P523"/>
    <mergeCell ref="Q523:T523"/>
    <mergeCell ref="A503:F504"/>
    <mergeCell ref="B505:F505"/>
    <mergeCell ref="B506:F506"/>
    <mergeCell ref="B526:F526"/>
    <mergeCell ref="G526:P526"/>
    <mergeCell ref="Q526:T526"/>
    <mergeCell ref="B480:F480"/>
    <mergeCell ref="B481:F481"/>
    <mergeCell ref="B485:C485"/>
    <mergeCell ref="B486:C486"/>
    <mergeCell ref="E501:F501"/>
    <mergeCell ref="N501:P501"/>
    <mergeCell ref="A495:U495"/>
    <mergeCell ref="A496:T496"/>
    <mergeCell ref="B497:F497"/>
    <mergeCell ref="G497:P497"/>
    <mergeCell ref="Q497:T497"/>
    <mergeCell ref="B500:F500"/>
    <mergeCell ref="G500:P500"/>
    <mergeCell ref="Q500:T500"/>
    <mergeCell ref="E475:F475"/>
    <mergeCell ref="N475:P475"/>
    <mergeCell ref="B455:F455"/>
    <mergeCell ref="B459:C459"/>
    <mergeCell ref="B460:C460"/>
    <mergeCell ref="A469:U469"/>
    <mergeCell ref="A470:T470"/>
    <mergeCell ref="A477:F478"/>
    <mergeCell ref="B479:F479"/>
    <mergeCell ref="B471:F471"/>
    <mergeCell ref="G471:P471"/>
    <mergeCell ref="Q471:T471"/>
    <mergeCell ref="A451:F452"/>
    <mergeCell ref="B453:F453"/>
    <mergeCell ref="B454:F454"/>
    <mergeCell ref="B474:F474"/>
    <mergeCell ref="G474:P474"/>
    <mergeCell ref="Q474:T474"/>
    <mergeCell ref="A425:F426"/>
    <mergeCell ref="B427:F427"/>
    <mergeCell ref="B428:F428"/>
    <mergeCell ref="B429:F429"/>
    <mergeCell ref="B433:C433"/>
    <mergeCell ref="B434:C434"/>
    <mergeCell ref="E449:F449"/>
    <mergeCell ref="N449:P449"/>
    <mergeCell ref="A443:U443"/>
    <mergeCell ref="A444:T444"/>
    <mergeCell ref="B445:F445"/>
    <mergeCell ref="G445:P445"/>
    <mergeCell ref="Q445:T445"/>
    <mergeCell ref="B448:F448"/>
    <mergeCell ref="G448:P448"/>
    <mergeCell ref="Q448:T448"/>
    <mergeCell ref="B401:F401"/>
    <mergeCell ref="B402:F402"/>
    <mergeCell ref="B422:F422"/>
    <mergeCell ref="G422:P422"/>
    <mergeCell ref="Q422:T422"/>
    <mergeCell ref="E423:F423"/>
    <mergeCell ref="N423:P423"/>
    <mergeCell ref="B403:F403"/>
    <mergeCell ref="B407:C407"/>
    <mergeCell ref="B408:C408"/>
    <mergeCell ref="A417:U417"/>
    <mergeCell ref="A418:T418"/>
    <mergeCell ref="N840:P840"/>
    <mergeCell ref="B396:F396"/>
    <mergeCell ref="G396:P396"/>
    <mergeCell ref="E397:F397"/>
    <mergeCell ref="N397:P397"/>
    <mergeCell ref="B734:F734"/>
    <mergeCell ref="G734:P734"/>
    <mergeCell ref="Q396:T396"/>
    <mergeCell ref="A373:F374"/>
    <mergeCell ref="B375:F375"/>
    <mergeCell ref="B376:F376"/>
    <mergeCell ref="B377:F377"/>
    <mergeCell ref="B381:C381"/>
    <mergeCell ref="B382:C382"/>
    <mergeCell ref="Q734:T734"/>
    <mergeCell ref="A391:U391"/>
    <mergeCell ref="A392:T392"/>
    <mergeCell ref="B393:F393"/>
    <mergeCell ref="G393:P393"/>
    <mergeCell ref="Q393:T393"/>
    <mergeCell ref="B419:F419"/>
    <mergeCell ref="G419:P419"/>
    <mergeCell ref="Q419:T419"/>
    <mergeCell ref="A399:F400"/>
    <mergeCell ref="B344:F344"/>
    <mergeCell ref="G344:P344"/>
    <mergeCell ref="Q344:T344"/>
    <mergeCell ref="A347:F348"/>
    <mergeCell ref="B349:F349"/>
    <mergeCell ref="B350:F350"/>
    <mergeCell ref="E345:F345"/>
    <mergeCell ref="N345:P345"/>
    <mergeCell ref="E892:F892"/>
    <mergeCell ref="N892:P892"/>
    <mergeCell ref="B351:F351"/>
    <mergeCell ref="B355:C355"/>
    <mergeCell ref="B356:C356"/>
    <mergeCell ref="A365:U365"/>
    <mergeCell ref="A366:T366"/>
    <mergeCell ref="B367:F367"/>
    <mergeCell ref="G367:P367"/>
    <mergeCell ref="Q367:T367"/>
    <mergeCell ref="B370:F370"/>
    <mergeCell ref="G370:P370"/>
    <mergeCell ref="Q370:T370"/>
    <mergeCell ref="E371:F371"/>
    <mergeCell ref="N371:P371"/>
    <mergeCell ref="E840:F840"/>
    <mergeCell ref="B324:F324"/>
    <mergeCell ref="B325:F325"/>
    <mergeCell ref="B329:C329"/>
    <mergeCell ref="B330:C330"/>
    <mergeCell ref="A339:U339"/>
    <mergeCell ref="A340:T340"/>
    <mergeCell ref="B341:F341"/>
    <mergeCell ref="G341:P341"/>
    <mergeCell ref="Q341:T341"/>
    <mergeCell ref="E319:F319"/>
    <mergeCell ref="N319:P319"/>
    <mergeCell ref="B299:F299"/>
    <mergeCell ref="B303:C303"/>
    <mergeCell ref="B304:C304"/>
    <mergeCell ref="A313:U313"/>
    <mergeCell ref="A314:T314"/>
    <mergeCell ref="A321:F322"/>
    <mergeCell ref="B323:F323"/>
    <mergeCell ref="B315:F315"/>
    <mergeCell ref="G315:P315"/>
    <mergeCell ref="Q315:T315"/>
    <mergeCell ref="A295:F296"/>
    <mergeCell ref="B297:F297"/>
    <mergeCell ref="B298:F298"/>
    <mergeCell ref="B318:F318"/>
    <mergeCell ref="G318:P318"/>
    <mergeCell ref="Q318:T318"/>
    <mergeCell ref="B272:F272"/>
    <mergeCell ref="B273:F273"/>
    <mergeCell ref="B277:C277"/>
    <mergeCell ref="B278:C278"/>
    <mergeCell ref="E293:F293"/>
    <mergeCell ref="N293:P293"/>
    <mergeCell ref="A287:U287"/>
    <mergeCell ref="A288:T288"/>
    <mergeCell ref="B289:F289"/>
    <mergeCell ref="G289:P289"/>
    <mergeCell ref="Q289:T289"/>
    <mergeCell ref="B292:F292"/>
    <mergeCell ref="G292:P292"/>
    <mergeCell ref="Q292:T292"/>
    <mergeCell ref="E267:F267"/>
    <mergeCell ref="N267:P267"/>
    <mergeCell ref="B247:F247"/>
    <mergeCell ref="B251:C251"/>
    <mergeCell ref="B252:C252"/>
    <mergeCell ref="A261:U261"/>
    <mergeCell ref="A262:T262"/>
    <mergeCell ref="A269:F270"/>
    <mergeCell ref="B271:F271"/>
    <mergeCell ref="B263:F263"/>
    <mergeCell ref="G263:P263"/>
    <mergeCell ref="Q263:T263"/>
    <mergeCell ref="A243:F244"/>
    <mergeCell ref="B245:F245"/>
    <mergeCell ref="B246:F246"/>
    <mergeCell ref="B266:F266"/>
    <mergeCell ref="G266:P266"/>
    <mergeCell ref="Q266:T266"/>
    <mergeCell ref="B220:F220"/>
    <mergeCell ref="B221:F221"/>
    <mergeCell ref="B225:C225"/>
    <mergeCell ref="B226:C226"/>
    <mergeCell ref="E241:F241"/>
    <mergeCell ref="N241:P241"/>
    <mergeCell ref="A235:U235"/>
    <mergeCell ref="A236:T236"/>
    <mergeCell ref="B237:F237"/>
    <mergeCell ref="G237:P237"/>
    <mergeCell ref="Q237:T237"/>
    <mergeCell ref="B240:F240"/>
    <mergeCell ref="G240:P240"/>
    <mergeCell ref="Q240:T240"/>
    <mergeCell ref="E215:F215"/>
    <mergeCell ref="N215:P215"/>
    <mergeCell ref="B195:F195"/>
    <mergeCell ref="B199:C199"/>
    <mergeCell ref="B200:C200"/>
    <mergeCell ref="A209:U209"/>
    <mergeCell ref="A210:T210"/>
    <mergeCell ref="A217:F218"/>
    <mergeCell ref="B219:F219"/>
    <mergeCell ref="B211:F211"/>
    <mergeCell ref="G211:P211"/>
    <mergeCell ref="Q211:T211"/>
    <mergeCell ref="A191:F192"/>
    <mergeCell ref="B193:F193"/>
    <mergeCell ref="B194:F194"/>
    <mergeCell ref="B214:F214"/>
    <mergeCell ref="G214:P214"/>
    <mergeCell ref="Q214:T214"/>
    <mergeCell ref="B168:F168"/>
    <mergeCell ref="B169:F169"/>
    <mergeCell ref="B173:C173"/>
    <mergeCell ref="B174:C174"/>
    <mergeCell ref="E189:F189"/>
    <mergeCell ref="N189:P189"/>
    <mergeCell ref="A183:U183"/>
    <mergeCell ref="A184:T184"/>
    <mergeCell ref="B185:F185"/>
    <mergeCell ref="G185:P185"/>
    <mergeCell ref="Q185:T185"/>
    <mergeCell ref="B188:F188"/>
    <mergeCell ref="G188:P188"/>
    <mergeCell ref="Q188:T188"/>
    <mergeCell ref="E163:F163"/>
    <mergeCell ref="N163:P163"/>
    <mergeCell ref="B143:F143"/>
    <mergeCell ref="B147:C147"/>
    <mergeCell ref="B148:C148"/>
    <mergeCell ref="A157:U157"/>
    <mergeCell ref="A158:T158"/>
    <mergeCell ref="A165:F166"/>
    <mergeCell ref="B167:F167"/>
    <mergeCell ref="B159:F159"/>
    <mergeCell ref="G159:P159"/>
    <mergeCell ref="Q159:T159"/>
    <mergeCell ref="A139:F140"/>
    <mergeCell ref="B141:F141"/>
    <mergeCell ref="B142:F142"/>
    <mergeCell ref="B162:F162"/>
    <mergeCell ref="G162:P162"/>
    <mergeCell ref="Q162:T162"/>
    <mergeCell ref="B116:F116"/>
    <mergeCell ref="B117:F117"/>
    <mergeCell ref="B121:C121"/>
    <mergeCell ref="B122:C122"/>
    <mergeCell ref="E137:F137"/>
    <mergeCell ref="N137:P137"/>
    <mergeCell ref="A131:U131"/>
    <mergeCell ref="A132:T132"/>
    <mergeCell ref="B133:F133"/>
    <mergeCell ref="G133:P133"/>
    <mergeCell ref="Q133:T133"/>
    <mergeCell ref="B136:F136"/>
    <mergeCell ref="G136:P136"/>
    <mergeCell ref="Q136:T136"/>
    <mergeCell ref="E111:F111"/>
    <mergeCell ref="N111:P111"/>
    <mergeCell ref="B91:F91"/>
    <mergeCell ref="B95:C95"/>
    <mergeCell ref="B96:C96"/>
    <mergeCell ref="A105:U105"/>
    <mergeCell ref="A106:T106"/>
    <mergeCell ref="A113:F114"/>
    <mergeCell ref="B115:F115"/>
    <mergeCell ref="B107:F107"/>
    <mergeCell ref="G107:P107"/>
    <mergeCell ref="Q107:T107"/>
    <mergeCell ref="A61:F62"/>
    <mergeCell ref="B63:F63"/>
    <mergeCell ref="B55:F55"/>
    <mergeCell ref="G55:P55"/>
    <mergeCell ref="Q55:T55"/>
    <mergeCell ref="A87:F88"/>
    <mergeCell ref="B89:F89"/>
    <mergeCell ref="B90:F90"/>
    <mergeCell ref="B110:F110"/>
    <mergeCell ref="G110:P110"/>
    <mergeCell ref="Q110:T110"/>
    <mergeCell ref="B64:F64"/>
    <mergeCell ref="B65:F65"/>
    <mergeCell ref="B69:C69"/>
    <mergeCell ref="B70:C70"/>
    <mergeCell ref="A79:U79"/>
    <mergeCell ref="A80:T80"/>
    <mergeCell ref="B81:F81"/>
    <mergeCell ref="G81:P81"/>
    <mergeCell ref="Q81:T81"/>
    <mergeCell ref="B84:F84"/>
    <mergeCell ref="G84:P84"/>
    <mergeCell ref="Q84:T84"/>
    <mergeCell ref="B37:F37"/>
    <mergeCell ref="B38:F38"/>
    <mergeCell ref="B58:F58"/>
    <mergeCell ref="G58:P58"/>
    <mergeCell ref="Q58:T58"/>
    <mergeCell ref="B18:C18"/>
    <mergeCell ref="A27:U27"/>
    <mergeCell ref="A28:T28"/>
    <mergeCell ref="E59:F59"/>
    <mergeCell ref="N59:P59"/>
    <mergeCell ref="B39:F39"/>
    <mergeCell ref="B43:C43"/>
    <mergeCell ref="B44:C44"/>
    <mergeCell ref="A53:U53"/>
    <mergeCell ref="A54:T54"/>
    <mergeCell ref="E33:F33"/>
    <mergeCell ref="N33:P33"/>
    <mergeCell ref="B29:F29"/>
    <mergeCell ref="G29:P29"/>
    <mergeCell ref="Q29:T29"/>
    <mergeCell ref="B32:F32"/>
    <mergeCell ref="G32:P32"/>
    <mergeCell ref="Q32:T32"/>
    <mergeCell ref="A35:F36"/>
    <mergeCell ref="A1:U1"/>
    <mergeCell ref="A2:T2"/>
    <mergeCell ref="B3:F3"/>
    <mergeCell ref="G3:P3"/>
    <mergeCell ref="Q3:T3"/>
    <mergeCell ref="B6:F6"/>
    <mergeCell ref="G6:P6"/>
    <mergeCell ref="B13:F13"/>
    <mergeCell ref="B17:C17"/>
    <mergeCell ref="Q6:T6"/>
    <mergeCell ref="A9:F10"/>
    <mergeCell ref="B11:F11"/>
    <mergeCell ref="B12:F12"/>
  </mergeCells>
  <conditionalFormatting sqref="B5:C5">
    <cfRule type="cellIs" dxfId="306" priority="215" operator="greaterThan">
      <formula>3.5</formula>
    </cfRule>
    <cfRule type="cellIs" dxfId="305" priority="216" operator="lessThan">
      <formula>4</formula>
    </cfRule>
  </conditionalFormatting>
  <conditionalFormatting sqref="D5:T5">
    <cfRule type="cellIs" dxfId="304" priority="213" operator="greaterThan">
      <formula>3.5</formula>
    </cfRule>
    <cfRule type="cellIs" dxfId="303" priority="214" operator="lessThan">
      <formula>4</formula>
    </cfRule>
  </conditionalFormatting>
  <conditionalFormatting sqref="B864:C864">
    <cfRule type="cellIs" dxfId="302" priority="7" operator="greaterThan">
      <formula>3.5</formula>
    </cfRule>
    <cfRule type="cellIs" dxfId="301" priority="8" operator="lessThan">
      <formula>4</formula>
    </cfRule>
  </conditionalFormatting>
  <conditionalFormatting sqref="D864:T864">
    <cfRule type="cellIs" dxfId="300" priority="5" operator="greaterThan">
      <formula>3.5</formula>
    </cfRule>
    <cfRule type="cellIs" dxfId="299" priority="6" operator="lessThan">
      <formula>4</formula>
    </cfRule>
  </conditionalFormatting>
  <conditionalFormatting sqref="B31:C31">
    <cfRule type="cellIs" dxfId="298" priority="191" operator="greaterThan">
      <formula>3.5</formula>
    </cfRule>
    <cfRule type="cellIs" dxfId="297" priority="192" operator="lessThan">
      <formula>4</formula>
    </cfRule>
  </conditionalFormatting>
  <conditionalFormatting sqref="D31:T31">
    <cfRule type="cellIs" dxfId="296" priority="189" operator="greaterThan">
      <formula>3.5</formula>
    </cfRule>
    <cfRule type="cellIs" dxfId="295" priority="190" operator="lessThan">
      <formula>4</formula>
    </cfRule>
  </conditionalFormatting>
  <conditionalFormatting sqref="B551:C551">
    <cfRule type="cellIs" dxfId="294" priority="55" operator="greaterThan">
      <formula>3.5</formula>
    </cfRule>
    <cfRule type="cellIs" dxfId="293" priority="56" operator="lessThan">
      <formula>4</formula>
    </cfRule>
  </conditionalFormatting>
  <conditionalFormatting sqref="D551:T551">
    <cfRule type="cellIs" dxfId="292" priority="53" operator="greaterThan">
      <formula>3.5</formula>
    </cfRule>
    <cfRule type="cellIs" dxfId="291" priority="54" operator="lessThan">
      <formula>4</formula>
    </cfRule>
  </conditionalFormatting>
  <conditionalFormatting sqref="B57:C57">
    <cfRule type="cellIs" dxfId="290" priority="131" operator="greaterThan">
      <formula>3.5</formula>
    </cfRule>
    <cfRule type="cellIs" dxfId="289" priority="132" operator="lessThan">
      <formula>4</formula>
    </cfRule>
  </conditionalFormatting>
  <conditionalFormatting sqref="D57:T57">
    <cfRule type="cellIs" dxfId="288" priority="129" operator="greaterThan">
      <formula>3.5</formula>
    </cfRule>
    <cfRule type="cellIs" dxfId="287" priority="130" operator="lessThan">
      <formula>4</formula>
    </cfRule>
  </conditionalFormatting>
  <conditionalFormatting sqref="B83:C83">
    <cfRule type="cellIs" dxfId="286" priority="127" operator="greaterThan">
      <formula>3.5</formula>
    </cfRule>
    <cfRule type="cellIs" dxfId="285" priority="128" operator="lessThan">
      <formula>4</formula>
    </cfRule>
  </conditionalFormatting>
  <conditionalFormatting sqref="D83:T83">
    <cfRule type="cellIs" dxfId="284" priority="125" operator="greaterThan">
      <formula>3.5</formula>
    </cfRule>
    <cfRule type="cellIs" dxfId="283" priority="126" operator="lessThan">
      <formula>4</formula>
    </cfRule>
  </conditionalFormatting>
  <conditionalFormatting sqref="B109:C109">
    <cfRule type="cellIs" dxfId="282" priority="123" operator="greaterThan">
      <formula>3.5</formula>
    </cfRule>
    <cfRule type="cellIs" dxfId="281" priority="124" operator="lessThan">
      <formula>4</formula>
    </cfRule>
  </conditionalFormatting>
  <conditionalFormatting sqref="D109:T109">
    <cfRule type="cellIs" dxfId="280" priority="121" operator="greaterThan">
      <formula>3.5</formula>
    </cfRule>
    <cfRule type="cellIs" dxfId="279" priority="122" operator="lessThan">
      <formula>4</formula>
    </cfRule>
  </conditionalFormatting>
  <conditionalFormatting sqref="B135:C135">
    <cfRule type="cellIs" dxfId="278" priority="119" operator="greaterThan">
      <formula>3.5</formula>
    </cfRule>
    <cfRule type="cellIs" dxfId="277" priority="120" operator="lessThan">
      <formula>4</formula>
    </cfRule>
  </conditionalFormatting>
  <conditionalFormatting sqref="D135:T135">
    <cfRule type="cellIs" dxfId="276" priority="117" operator="greaterThan">
      <formula>3.5</formula>
    </cfRule>
    <cfRule type="cellIs" dxfId="275" priority="118" operator="lessThan">
      <formula>4</formula>
    </cfRule>
  </conditionalFormatting>
  <conditionalFormatting sqref="B161:C161">
    <cfRule type="cellIs" dxfId="274" priority="115" operator="greaterThan">
      <formula>3.5</formula>
    </cfRule>
    <cfRule type="cellIs" dxfId="273" priority="116" operator="lessThan">
      <formula>4</formula>
    </cfRule>
  </conditionalFormatting>
  <conditionalFormatting sqref="D161:T161">
    <cfRule type="cellIs" dxfId="272" priority="113" operator="greaterThan">
      <formula>3.5</formula>
    </cfRule>
    <cfRule type="cellIs" dxfId="271" priority="114" operator="lessThan">
      <formula>4</formula>
    </cfRule>
  </conditionalFormatting>
  <conditionalFormatting sqref="B187:C187">
    <cfRule type="cellIs" dxfId="270" priority="111" operator="greaterThan">
      <formula>3.5</formula>
    </cfRule>
    <cfRule type="cellIs" dxfId="269" priority="112" operator="lessThan">
      <formula>4</formula>
    </cfRule>
  </conditionalFormatting>
  <conditionalFormatting sqref="D187:T187">
    <cfRule type="cellIs" dxfId="268" priority="109" operator="greaterThan">
      <formula>3.5</formula>
    </cfRule>
    <cfRule type="cellIs" dxfId="267" priority="110" operator="lessThan">
      <formula>4</formula>
    </cfRule>
  </conditionalFormatting>
  <conditionalFormatting sqref="B213:C213">
    <cfRule type="cellIs" dxfId="266" priority="107" operator="greaterThan">
      <formula>3.5</formula>
    </cfRule>
    <cfRule type="cellIs" dxfId="265" priority="108" operator="lessThan">
      <formula>4</formula>
    </cfRule>
  </conditionalFormatting>
  <conditionalFormatting sqref="D213:T213">
    <cfRule type="cellIs" dxfId="264" priority="105" operator="greaterThan">
      <formula>3.5</formula>
    </cfRule>
    <cfRule type="cellIs" dxfId="263" priority="106" operator="lessThan">
      <formula>4</formula>
    </cfRule>
  </conditionalFormatting>
  <conditionalFormatting sqref="B239:C239">
    <cfRule type="cellIs" dxfId="262" priority="103" operator="greaterThan">
      <formula>3.5</formula>
    </cfRule>
    <cfRule type="cellIs" dxfId="261" priority="104" operator="lessThan">
      <formula>4</formula>
    </cfRule>
  </conditionalFormatting>
  <conditionalFormatting sqref="D239:T239">
    <cfRule type="cellIs" dxfId="260" priority="101" operator="greaterThan">
      <formula>3.5</formula>
    </cfRule>
    <cfRule type="cellIs" dxfId="259" priority="102" operator="lessThan">
      <formula>4</formula>
    </cfRule>
  </conditionalFormatting>
  <conditionalFormatting sqref="B265:C265">
    <cfRule type="cellIs" dxfId="258" priority="99" operator="greaterThan">
      <formula>3.5</formula>
    </cfRule>
    <cfRule type="cellIs" dxfId="257" priority="100" operator="lessThan">
      <formula>4</formula>
    </cfRule>
  </conditionalFormatting>
  <conditionalFormatting sqref="D265:T265">
    <cfRule type="cellIs" dxfId="256" priority="97" operator="greaterThan">
      <formula>3.5</formula>
    </cfRule>
    <cfRule type="cellIs" dxfId="255" priority="98" operator="lessThan">
      <formula>4</formula>
    </cfRule>
  </conditionalFormatting>
  <conditionalFormatting sqref="B291:C291">
    <cfRule type="cellIs" dxfId="254" priority="95" operator="greaterThan">
      <formula>3.5</formula>
    </cfRule>
    <cfRule type="cellIs" dxfId="253" priority="96" operator="lessThan">
      <formula>4</formula>
    </cfRule>
  </conditionalFormatting>
  <conditionalFormatting sqref="D291:T291">
    <cfRule type="cellIs" dxfId="252" priority="93" operator="greaterThan">
      <formula>3.5</formula>
    </cfRule>
    <cfRule type="cellIs" dxfId="251" priority="94" operator="lessThan">
      <formula>4</formula>
    </cfRule>
  </conditionalFormatting>
  <conditionalFormatting sqref="B317:C317">
    <cfRule type="cellIs" dxfId="250" priority="91" operator="greaterThan">
      <formula>3.5</formula>
    </cfRule>
    <cfRule type="cellIs" dxfId="249" priority="92" operator="lessThan">
      <formula>4</formula>
    </cfRule>
  </conditionalFormatting>
  <conditionalFormatting sqref="D317:T317">
    <cfRule type="cellIs" dxfId="248" priority="89" operator="greaterThan">
      <formula>3.5</formula>
    </cfRule>
    <cfRule type="cellIs" dxfId="247" priority="90" operator="lessThan">
      <formula>4</formula>
    </cfRule>
  </conditionalFormatting>
  <conditionalFormatting sqref="B343:C343">
    <cfRule type="cellIs" dxfId="246" priority="87" operator="greaterThan">
      <formula>3.5</formula>
    </cfRule>
    <cfRule type="cellIs" dxfId="245" priority="88" operator="lessThan">
      <formula>4</formula>
    </cfRule>
  </conditionalFormatting>
  <conditionalFormatting sqref="D343:T343">
    <cfRule type="cellIs" dxfId="244" priority="85" operator="greaterThan">
      <formula>3.5</formula>
    </cfRule>
    <cfRule type="cellIs" dxfId="243" priority="86" operator="lessThan">
      <formula>4</formula>
    </cfRule>
  </conditionalFormatting>
  <conditionalFormatting sqref="B369:C369">
    <cfRule type="cellIs" dxfId="242" priority="83" operator="greaterThan">
      <formula>3.5</formula>
    </cfRule>
    <cfRule type="cellIs" dxfId="241" priority="84" operator="lessThan">
      <formula>4</formula>
    </cfRule>
  </conditionalFormatting>
  <conditionalFormatting sqref="D369:T369">
    <cfRule type="cellIs" dxfId="240" priority="81" operator="greaterThan">
      <formula>3.5</formula>
    </cfRule>
    <cfRule type="cellIs" dxfId="239" priority="82" operator="lessThan">
      <formula>4</formula>
    </cfRule>
  </conditionalFormatting>
  <conditionalFormatting sqref="B395:C395">
    <cfRule type="cellIs" dxfId="238" priority="79" operator="greaterThan">
      <formula>3.5</formula>
    </cfRule>
    <cfRule type="cellIs" dxfId="237" priority="80" operator="lessThan">
      <formula>4</formula>
    </cfRule>
  </conditionalFormatting>
  <conditionalFormatting sqref="D395:T395">
    <cfRule type="cellIs" dxfId="236" priority="77" operator="greaterThan">
      <formula>3.5</formula>
    </cfRule>
    <cfRule type="cellIs" dxfId="235" priority="78" operator="lessThan">
      <formula>4</formula>
    </cfRule>
  </conditionalFormatting>
  <conditionalFormatting sqref="B421:C421">
    <cfRule type="cellIs" dxfId="234" priority="75" operator="greaterThan">
      <formula>3.5</formula>
    </cfRule>
    <cfRule type="cellIs" dxfId="233" priority="76" operator="lessThan">
      <formula>4</formula>
    </cfRule>
  </conditionalFormatting>
  <conditionalFormatting sqref="D421:T421">
    <cfRule type="cellIs" dxfId="232" priority="73" operator="greaterThan">
      <formula>3.5</formula>
    </cfRule>
    <cfRule type="cellIs" dxfId="231" priority="74" operator="lessThan">
      <formula>4</formula>
    </cfRule>
  </conditionalFormatting>
  <conditionalFormatting sqref="B447:C447">
    <cfRule type="cellIs" dxfId="230" priority="71" operator="greaterThan">
      <formula>3.5</formula>
    </cfRule>
    <cfRule type="cellIs" dxfId="229" priority="72" operator="lessThan">
      <formula>4</formula>
    </cfRule>
  </conditionalFormatting>
  <conditionalFormatting sqref="D447:T447">
    <cfRule type="cellIs" dxfId="228" priority="69" operator="greaterThan">
      <formula>3.5</formula>
    </cfRule>
    <cfRule type="cellIs" dxfId="227" priority="70" operator="lessThan">
      <formula>4</formula>
    </cfRule>
  </conditionalFormatting>
  <conditionalFormatting sqref="B473:C473">
    <cfRule type="cellIs" dxfId="226" priority="67" operator="greaterThan">
      <formula>3.5</formula>
    </cfRule>
    <cfRule type="cellIs" dxfId="225" priority="68" operator="lessThan">
      <formula>4</formula>
    </cfRule>
  </conditionalFormatting>
  <conditionalFormatting sqref="D473:T473">
    <cfRule type="cellIs" dxfId="224" priority="65" operator="greaterThan">
      <formula>3.5</formula>
    </cfRule>
    <cfRule type="cellIs" dxfId="223" priority="66" operator="lessThan">
      <formula>4</formula>
    </cfRule>
  </conditionalFormatting>
  <conditionalFormatting sqref="B499:C499">
    <cfRule type="cellIs" dxfId="222" priority="63" operator="greaterThan">
      <formula>3.5</formula>
    </cfRule>
    <cfRule type="cellIs" dxfId="221" priority="64" operator="lessThan">
      <formula>4</formula>
    </cfRule>
  </conditionalFormatting>
  <conditionalFormatting sqref="D499:T499">
    <cfRule type="cellIs" dxfId="220" priority="61" operator="greaterThan">
      <formula>3.5</formula>
    </cfRule>
    <cfRule type="cellIs" dxfId="219" priority="62" operator="lessThan">
      <formula>4</formula>
    </cfRule>
  </conditionalFormatting>
  <conditionalFormatting sqref="B525:C525">
    <cfRule type="cellIs" dxfId="218" priority="59" operator="greaterThan">
      <formula>3.5</formula>
    </cfRule>
    <cfRule type="cellIs" dxfId="217" priority="60" operator="lessThan">
      <formula>4</formula>
    </cfRule>
  </conditionalFormatting>
  <conditionalFormatting sqref="D525:T525">
    <cfRule type="cellIs" dxfId="216" priority="57" operator="greaterThan">
      <formula>3.5</formula>
    </cfRule>
    <cfRule type="cellIs" dxfId="215" priority="58" operator="lessThan">
      <formula>4</formula>
    </cfRule>
  </conditionalFormatting>
  <conditionalFormatting sqref="B577:C577">
    <cfRule type="cellIs" dxfId="214" priority="51" operator="greaterThan">
      <formula>3.5</formula>
    </cfRule>
    <cfRule type="cellIs" dxfId="213" priority="52" operator="lessThan">
      <formula>4</formula>
    </cfRule>
  </conditionalFormatting>
  <conditionalFormatting sqref="D577:T577">
    <cfRule type="cellIs" dxfId="212" priority="49" operator="greaterThan">
      <formula>3.5</formula>
    </cfRule>
    <cfRule type="cellIs" dxfId="211" priority="50" operator="lessThan">
      <formula>4</formula>
    </cfRule>
  </conditionalFormatting>
  <conditionalFormatting sqref="B603:C603">
    <cfRule type="cellIs" dxfId="210" priority="47" operator="greaterThan">
      <formula>3.5</formula>
    </cfRule>
    <cfRule type="cellIs" dxfId="209" priority="48" operator="lessThan">
      <formula>4</formula>
    </cfRule>
  </conditionalFormatting>
  <conditionalFormatting sqref="D603:T603">
    <cfRule type="cellIs" dxfId="208" priority="45" operator="greaterThan">
      <formula>3.5</formula>
    </cfRule>
    <cfRule type="cellIs" dxfId="207" priority="46" operator="lessThan">
      <formula>4</formula>
    </cfRule>
  </conditionalFormatting>
  <conditionalFormatting sqref="B629:C629">
    <cfRule type="cellIs" dxfId="206" priority="43" operator="greaterThan">
      <formula>3.5</formula>
    </cfRule>
    <cfRule type="cellIs" dxfId="205" priority="44" operator="lessThan">
      <formula>4</formula>
    </cfRule>
  </conditionalFormatting>
  <conditionalFormatting sqref="D629:T629">
    <cfRule type="cellIs" dxfId="204" priority="41" operator="greaterThan">
      <formula>3.5</formula>
    </cfRule>
    <cfRule type="cellIs" dxfId="203" priority="42" operator="lessThan">
      <formula>4</formula>
    </cfRule>
  </conditionalFormatting>
  <conditionalFormatting sqref="B655:C655">
    <cfRule type="cellIs" dxfId="202" priority="39" operator="greaterThan">
      <formula>3.5</formula>
    </cfRule>
    <cfRule type="cellIs" dxfId="201" priority="40" operator="lessThan">
      <formula>4</formula>
    </cfRule>
  </conditionalFormatting>
  <conditionalFormatting sqref="D655:T655">
    <cfRule type="cellIs" dxfId="200" priority="37" operator="greaterThan">
      <formula>3.5</formula>
    </cfRule>
    <cfRule type="cellIs" dxfId="199" priority="38" operator="lessThan">
      <formula>4</formula>
    </cfRule>
  </conditionalFormatting>
  <conditionalFormatting sqref="B681:C681">
    <cfRule type="cellIs" dxfId="198" priority="35" operator="greaterThan">
      <formula>3.5</formula>
    </cfRule>
    <cfRule type="cellIs" dxfId="197" priority="36" operator="lessThan">
      <formula>4</formula>
    </cfRule>
  </conditionalFormatting>
  <conditionalFormatting sqref="D681:T681">
    <cfRule type="cellIs" dxfId="196" priority="33" operator="greaterThan">
      <formula>3.5</formula>
    </cfRule>
    <cfRule type="cellIs" dxfId="195" priority="34" operator="lessThan">
      <formula>4</formula>
    </cfRule>
  </conditionalFormatting>
  <conditionalFormatting sqref="B707:C707">
    <cfRule type="cellIs" dxfId="194" priority="31" operator="greaterThan">
      <formula>3.5</formula>
    </cfRule>
    <cfRule type="cellIs" dxfId="193" priority="32" operator="lessThan">
      <formula>4</formula>
    </cfRule>
  </conditionalFormatting>
  <conditionalFormatting sqref="D707:T707">
    <cfRule type="cellIs" dxfId="192" priority="29" operator="greaterThan">
      <formula>3.5</formula>
    </cfRule>
    <cfRule type="cellIs" dxfId="191" priority="30" operator="lessThan">
      <formula>4</formula>
    </cfRule>
  </conditionalFormatting>
  <conditionalFormatting sqref="B733:C733">
    <cfRule type="cellIs" dxfId="190" priority="27" operator="greaterThan">
      <formula>3.5</formula>
    </cfRule>
    <cfRule type="cellIs" dxfId="189" priority="28" operator="lessThan">
      <formula>4</formula>
    </cfRule>
  </conditionalFormatting>
  <conditionalFormatting sqref="D733:T733">
    <cfRule type="cellIs" dxfId="188" priority="25" operator="greaterThan">
      <formula>3.5</formula>
    </cfRule>
    <cfRule type="cellIs" dxfId="187" priority="26" operator="lessThan">
      <formula>4</formula>
    </cfRule>
  </conditionalFormatting>
  <conditionalFormatting sqref="B760:C760">
    <cfRule type="cellIs" dxfId="186" priority="23" operator="greaterThan">
      <formula>3.5</formula>
    </cfRule>
    <cfRule type="cellIs" dxfId="185" priority="24" operator="lessThan">
      <formula>4</formula>
    </cfRule>
  </conditionalFormatting>
  <conditionalFormatting sqref="D760:T760">
    <cfRule type="cellIs" dxfId="184" priority="21" operator="greaterThan">
      <formula>3.5</formula>
    </cfRule>
    <cfRule type="cellIs" dxfId="183" priority="22" operator="lessThan">
      <formula>4</formula>
    </cfRule>
  </conditionalFormatting>
  <conditionalFormatting sqref="B786:C786">
    <cfRule type="cellIs" dxfId="182" priority="19" operator="greaterThan">
      <formula>3.5</formula>
    </cfRule>
    <cfRule type="cellIs" dxfId="181" priority="20" operator="lessThan">
      <formula>4</formula>
    </cfRule>
  </conditionalFormatting>
  <conditionalFormatting sqref="D786:T786">
    <cfRule type="cellIs" dxfId="180" priority="17" operator="greaterThan">
      <formula>3.5</formula>
    </cfRule>
    <cfRule type="cellIs" dxfId="179" priority="18" operator="lessThan">
      <formula>4</formula>
    </cfRule>
  </conditionalFormatting>
  <conditionalFormatting sqref="B812:C812">
    <cfRule type="cellIs" dxfId="178" priority="15" operator="greaterThan">
      <formula>3.5</formula>
    </cfRule>
    <cfRule type="cellIs" dxfId="177" priority="16" operator="lessThan">
      <formula>4</formula>
    </cfRule>
  </conditionalFormatting>
  <conditionalFormatting sqref="D812:T812">
    <cfRule type="cellIs" dxfId="176" priority="13" operator="greaterThan">
      <formula>3.5</formula>
    </cfRule>
    <cfRule type="cellIs" dxfId="175" priority="14" operator="lessThan">
      <formula>4</formula>
    </cfRule>
  </conditionalFormatting>
  <conditionalFormatting sqref="B838:C838">
    <cfRule type="cellIs" dxfId="174" priority="11" operator="greaterThan">
      <formula>3.5</formula>
    </cfRule>
    <cfRule type="cellIs" dxfId="173" priority="12" operator="lessThan">
      <formula>4</formula>
    </cfRule>
  </conditionalFormatting>
  <conditionalFormatting sqref="D838:T838">
    <cfRule type="cellIs" dxfId="172" priority="9" operator="greaterThan">
      <formula>3.5</formula>
    </cfRule>
    <cfRule type="cellIs" dxfId="171" priority="10" operator="lessThan">
      <formula>4</formula>
    </cfRule>
  </conditionalFormatting>
  <conditionalFormatting sqref="B890:C890">
    <cfRule type="cellIs" dxfId="170" priority="3" operator="greaterThan">
      <formula>3.5</formula>
    </cfRule>
    <cfRule type="cellIs" dxfId="169" priority="4" operator="lessThan">
      <formula>4</formula>
    </cfRule>
  </conditionalFormatting>
  <conditionalFormatting sqref="D890:T890">
    <cfRule type="cellIs" dxfId="168" priority="1" operator="greaterThan">
      <formula>3.5</formula>
    </cfRule>
    <cfRule type="cellIs" dxfId="167" priority="2" operator="lessThan">
      <formula>4</formula>
    </cfRule>
  </conditionalFormatting>
  <pageMargins left="0.15748031496062992" right="0.15748031496062992" top="1.1811023622047245" bottom="1.1811023622047245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U41"/>
  <sheetViews>
    <sheetView topLeftCell="A43" workbookViewId="0">
      <selection activeCell="B6" sqref="B6"/>
    </sheetView>
  </sheetViews>
  <sheetFormatPr defaultColWidth="11.44140625" defaultRowHeight="13.2" x14ac:dyDescent="0.25"/>
  <cols>
    <col min="1" max="1" width="2.88671875" style="15" customWidth="1"/>
    <col min="2" max="2" width="17.6640625" style="177" customWidth="1"/>
    <col min="3" max="17" width="3.5546875" style="15" customWidth="1"/>
    <col min="18" max="73" width="4" style="15" customWidth="1"/>
    <col min="74" max="16384" width="11.44140625" style="15"/>
  </cols>
  <sheetData>
    <row r="2" spans="1:73" ht="14.4" thickBot="1" x14ac:dyDescent="0.3">
      <c r="A2" s="379" t="s">
        <v>141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</row>
    <row r="3" spans="1:73" s="170" customFormat="1" ht="18" customHeight="1" thickBot="1" x14ac:dyDescent="0.3">
      <c r="A3" s="167"/>
      <c r="B3" s="168" t="s">
        <v>137</v>
      </c>
      <c r="C3" s="396" t="s">
        <v>18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7"/>
      <c r="R3" s="395" t="s">
        <v>19</v>
      </c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7"/>
      <c r="BF3" s="380" t="s">
        <v>34</v>
      </c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2"/>
    </row>
    <row r="4" spans="1:73" ht="80.099999999999994" customHeight="1" thickBot="1" x14ac:dyDescent="0.3">
      <c r="A4" s="305" t="s">
        <v>0</v>
      </c>
      <c r="B4" s="306" t="s">
        <v>1</v>
      </c>
      <c r="C4" s="388" t="s">
        <v>119</v>
      </c>
      <c r="D4" s="389"/>
      <c r="E4" s="390"/>
      <c r="F4" s="388" t="s">
        <v>3</v>
      </c>
      <c r="G4" s="389"/>
      <c r="H4" s="390"/>
      <c r="I4" s="388" t="s">
        <v>13</v>
      </c>
      <c r="J4" s="389"/>
      <c r="K4" s="390"/>
      <c r="L4" s="388" t="s">
        <v>93</v>
      </c>
      <c r="M4" s="389"/>
      <c r="N4" s="390"/>
      <c r="O4" s="389" t="s">
        <v>94</v>
      </c>
      <c r="P4" s="389"/>
      <c r="Q4" s="390"/>
      <c r="R4" s="391" t="s">
        <v>4</v>
      </c>
      <c r="S4" s="392"/>
      <c r="T4" s="393"/>
      <c r="U4" s="394"/>
      <c r="V4" s="391" t="s">
        <v>5</v>
      </c>
      <c r="W4" s="392"/>
      <c r="X4" s="393"/>
      <c r="Y4" s="394"/>
      <c r="Z4" s="391" t="s">
        <v>36</v>
      </c>
      <c r="AA4" s="392"/>
      <c r="AB4" s="393"/>
      <c r="AC4" s="394"/>
      <c r="AD4" s="391" t="s">
        <v>7</v>
      </c>
      <c r="AE4" s="392"/>
      <c r="AF4" s="393"/>
      <c r="AG4" s="394"/>
      <c r="AH4" s="391" t="s">
        <v>35</v>
      </c>
      <c r="AI4" s="392"/>
      <c r="AJ4" s="393"/>
      <c r="AK4" s="394"/>
      <c r="AL4" s="391" t="s">
        <v>8</v>
      </c>
      <c r="AM4" s="392"/>
      <c r="AN4" s="393"/>
      <c r="AO4" s="394"/>
      <c r="AP4" s="391" t="s">
        <v>17</v>
      </c>
      <c r="AQ4" s="392"/>
      <c r="AR4" s="393"/>
      <c r="AS4" s="394"/>
      <c r="AT4" s="391" t="s">
        <v>124</v>
      </c>
      <c r="AU4" s="392"/>
      <c r="AV4" s="393"/>
      <c r="AW4" s="394"/>
      <c r="AX4" s="391" t="s">
        <v>90</v>
      </c>
      <c r="AY4" s="392"/>
      <c r="AZ4" s="393"/>
      <c r="BA4" s="394"/>
      <c r="BB4" s="391" t="s">
        <v>123</v>
      </c>
      <c r="BC4" s="392"/>
      <c r="BD4" s="393"/>
      <c r="BE4" s="394"/>
      <c r="BF4" s="391" t="s">
        <v>14</v>
      </c>
      <c r="BG4" s="392"/>
      <c r="BH4" s="393"/>
      <c r="BI4" s="394"/>
      <c r="BJ4" s="391" t="s">
        <v>15</v>
      </c>
      <c r="BK4" s="392"/>
      <c r="BL4" s="393"/>
      <c r="BM4" s="394"/>
      <c r="BN4" s="391" t="s">
        <v>16</v>
      </c>
      <c r="BO4" s="392"/>
      <c r="BP4" s="393"/>
      <c r="BQ4" s="394"/>
      <c r="BR4" s="391" t="s">
        <v>131</v>
      </c>
      <c r="BS4" s="392"/>
      <c r="BT4" s="393"/>
      <c r="BU4" s="394"/>
    </row>
    <row r="5" spans="1:73" ht="33.6" x14ac:dyDescent="0.3">
      <c r="A5" s="305"/>
      <c r="B5" s="306"/>
      <c r="C5" s="235" t="s">
        <v>120</v>
      </c>
      <c r="D5" s="236" t="s">
        <v>121</v>
      </c>
      <c r="E5" s="237" t="s">
        <v>31</v>
      </c>
      <c r="F5" s="235" t="s">
        <v>120</v>
      </c>
      <c r="G5" s="236" t="s">
        <v>121</v>
      </c>
      <c r="H5" s="237" t="s">
        <v>31</v>
      </c>
      <c r="I5" s="235" t="s">
        <v>120</v>
      </c>
      <c r="J5" s="236" t="s">
        <v>121</v>
      </c>
      <c r="K5" s="237" t="s">
        <v>31</v>
      </c>
      <c r="L5" s="235" t="s">
        <v>120</v>
      </c>
      <c r="M5" s="236" t="s">
        <v>121</v>
      </c>
      <c r="N5" s="237" t="s">
        <v>31</v>
      </c>
      <c r="O5" s="238" t="s">
        <v>120</v>
      </c>
      <c r="P5" s="236" t="s">
        <v>121</v>
      </c>
      <c r="Q5" s="237" t="s">
        <v>31</v>
      </c>
      <c r="R5" s="239" t="s">
        <v>9</v>
      </c>
      <c r="S5" s="240" t="s">
        <v>68</v>
      </c>
      <c r="T5" s="241" t="s">
        <v>12</v>
      </c>
      <c r="U5" s="242" t="s">
        <v>31</v>
      </c>
      <c r="V5" s="239" t="s">
        <v>9</v>
      </c>
      <c r="W5" s="240" t="s">
        <v>68</v>
      </c>
      <c r="X5" s="241" t="s">
        <v>12</v>
      </c>
      <c r="Y5" s="242" t="s">
        <v>31</v>
      </c>
      <c r="Z5" s="239" t="s">
        <v>9</v>
      </c>
      <c r="AA5" s="240" t="s">
        <v>68</v>
      </c>
      <c r="AB5" s="241" t="s">
        <v>12</v>
      </c>
      <c r="AC5" s="242" t="s">
        <v>31</v>
      </c>
      <c r="AD5" s="239" t="s">
        <v>9</v>
      </c>
      <c r="AE5" s="240" t="s">
        <v>68</v>
      </c>
      <c r="AF5" s="241" t="s">
        <v>12</v>
      </c>
      <c r="AG5" s="242" t="s">
        <v>31</v>
      </c>
      <c r="AH5" s="239" t="s">
        <v>9</v>
      </c>
      <c r="AI5" s="240" t="s">
        <v>68</v>
      </c>
      <c r="AJ5" s="241" t="s">
        <v>12</v>
      </c>
      <c r="AK5" s="242" t="s">
        <v>31</v>
      </c>
      <c r="AL5" s="239" t="s">
        <v>9</v>
      </c>
      <c r="AM5" s="240" t="s">
        <v>68</v>
      </c>
      <c r="AN5" s="241" t="s">
        <v>12</v>
      </c>
      <c r="AO5" s="242" t="s">
        <v>31</v>
      </c>
      <c r="AP5" s="239" t="s">
        <v>9</v>
      </c>
      <c r="AQ5" s="240" t="s">
        <v>68</v>
      </c>
      <c r="AR5" s="241" t="s">
        <v>12</v>
      </c>
      <c r="AS5" s="242" t="s">
        <v>31</v>
      </c>
      <c r="AT5" s="239" t="s">
        <v>9</v>
      </c>
      <c r="AU5" s="240" t="s">
        <v>68</v>
      </c>
      <c r="AV5" s="241" t="s">
        <v>12</v>
      </c>
      <c r="AW5" s="242" t="s">
        <v>31</v>
      </c>
      <c r="AX5" s="239" t="s">
        <v>9</v>
      </c>
      <c r="AY5" s="240" t="s">
        <v>68</v>
      </c>
      <c r="AZ5" s="241" t="s">
        <v>12</v>
      </c>
      <c r="BA5" s="242" t="s">
        <v>31</v>
      </c>
      <c r="BB5" s="239" t="s">
        <v>9</v>
      </c>
      <c r="BC5" s="240" t="s">
        <v>68</v>
      </c>
      <c r="BD5" s="241" t="s">
        <v>12</v>
      </c>
      <c r="BE5" s="242" t="s">
        <v>31</v>
      </c>
      <c r="BF5" s="239" t="s">
        <v>9</v>
      </c>
      <c r="BG5" s="240" t="s">
        <v>68</v>
      </c>
      <c r="BH5" s="241" t="s">
        <v>12</v>
      </c>
      <c r="BI5" s="242" t="s">
        <v>31</v>
      </c>
      <c r="BJ5" s="239" t="s">
        <v>9</v>
      </c>
      <c r="BK5" s="240" t="s">
        <v>68</v>
      </c>
      <c r="BL5" s="241" t="s">
        <v>12</v>
      </c>
      <c r="BM5" s="242" t="s">
        <v>31</v>
      </c>
      <c r="BN5" s="239" t="s">
        <v>9</v>
      </c>
      <c r="BO5" s="240" t="s">
        <v>68</v>
      </c>
      <c r="BP5" s="241" t="s">
        <v>12</v>
      </c>
      <c r="BQ5" s="242" t="s">
        <v>31</v>
      </c>
      <c r="BR5" s="239" t="s">
        <v>9</v>
      </c>
      <c r="BS5" s="240" t="s">
        <v>68</v>
      </c>
      <c r="BT5" s="241" t="s">
        <v>12</v>
      </c>
      <c r="BU5" s="237" t="s">
        <v>31</v>
      </c>
    </row>
    <row r="6" spans="1:73" ht="11.1" customHeight="1" x14ac:dyDescent="0.3">
      <c r="A6" s="176">
        <v>1</v>
      </c>
      <c r="B6" s="161">
        <f>'инд. оценки 2 кл.'!A6</f>
        <v>0</v>
      </c>
      <c r="C6" s="10"/>
      <c r="D6" s="182"/>
      <c r="E6" s="122">
        <f>SUM(C6:D6)</f>
        <v>0</v>
      </c>
      <c r="F6" s="10"/>
      <c r="G6" s="182"/>
      <c r="H6" s="122">
        <f>SUM(F6:G6)</f>
        <v>0</v>
      </c>
      <c r="I6" s="10"/>
      <c r="J6" s="182"/>
      <c r="K6" s="122">
        <f>SUM(I6:J6)</f>
        <v>0</v>
      </c>
      <c r="L6" s="10"/>
      <c r="M6" s="182"/>
      <c r="N6" s="122">
        <f>SUM(L6:M6)</f>
        <v>0</v>
      </c>
      <c r="O6" s="226"/>
      <c r="P6" s="8"/>
      <c r="Q6" s="122">
        <f>SUM(O6:P6)</f>
        <v>0</v>
      </c>
      <c r="R6" s="10"/>
      <c r="S6" s="8"/>
      <c r="T6" s="182"/>
      <c r="U6" s="42">
        <f>SUM(R6:T6)</f>
        <v>0</v>
      </c>
      <c r="V6" s="10"/>
      <c r="W6" s="8"/>
      <c r="X6" s="182"/>
      <c r="Y6" s="42">
        <f>SUM(V6:X6)</f>
        <v>0</v>
      </c>
      <c r="Z6" s="10"/>
      <c r="AA6" s="8"/>
      <c r="AB6" s="182"/>
      <c r="AC6" s="42">
        <f>SUM(Z6:AB6)</f>
        <v>0</v>
      </c>
      <c r="AD6" s="10"/>
      <c r="AE6" s="8"/>
      <c r="AF6" s="182"/>
      <c r="AG6" s="42">
        <f>SUM(AD6:AF6)</f>
        <v>0</v>
      </c>
      <c r="AH6" s="10"/>
      <c r="AI6" s="8"/>
      <c r="AJ6" s="182"/>
      <c r="AK6" s="42">
        <f>SUM(AH6:AJ6)</f>
        <v>0</v>
      </c>
      <c r="AL6" s="10"/>
      <c r="AM6" s="8"/>
      <c r="AN6" s="182"/>
      <c r="AO6" s="42">
        <f>SUM(AL6:AN6)</f>
        <v>0</v>
      </c>
      <c r="AP6" s="10"/>
      <c r="AQ6" s="8"/>
      <c r="AR6" s="182"/>
      <c r="AS6" s="42">
        <f>SUM(AP6:AR6)</f>
        <v>0</v>
      </c>
      <c r="AT6" s="10"/>
      <c r="AU6" s="8"/>
      <c r="AV6" s="182"/>
      <c r="AW6" s="42">
        <f>SUM(AT6:AV6)</f>
        <v>0</v>
      </c>
      <c r="AX6" s="10"/>
      <c r="AY6" s="8"/>
      <c r="AZ6" s="182"/>
      <c r="BA6" s="42">
        <f>SUM(AX6:AZ6)</f>
        <v>0</v>
      </c>
      <c r="BB6" s="10"/>
      <c r="BC6" s="8"/>
      <c r="BD6" s="182"/>
      <c r="BE6" s="42">
        <f>SUM(BB6:BD6)</f>
        <v>0</v>
      </c>
      <c r="BF6" s="10"/>
      <c r="BG6" s="8"/>
      <c r="BH6" s="182"/>
      <c r="BI6" s="42">
        <f>SUM(BF6:BH6)</f>
        <v>0</v>
      </c>
      <c r="BJ6" s="10"/>
      <c r="BK6" s="8"/>
      <c r="BL6" s="182"/>
      <c r="BM6" s="42">
        <f>SUM(BJ6:BL6)</f>
        <v>0</v>
      </c>
      <c r="BN6" s="10"/>
      <c r="BO6" s="8"/>
      <c r="BP6" s="182"/>
      <c r="BQ6" s="42">
        <f>SUM(BN6:BP6)</f>
        <v>0</v>
      </c>
      <c r="BR6" s="10"/>
      <c r="BS6" s="8"/>
      <c r="BT6" s="182"/>
      <c r="BU6" s="122">
        <f>SUM(BR6:BT6)</f>
        <v>0</v>
      </c>
    </row>
    <row r="7" spans="1:73" ht="11.1" customHeight="1" x14ac:dyDescent="0.3">
      <c r="A7" s="176">
        <v>2</v>
      </c>
      <c r="B7" s="161">
        <f>'инд. оценки 2 кл.'!A7</f>
        <v>0</v>
      </c>
      <c r="C7" s="10"/>
      <c r="D7" s="182"/>
      <c r="E7" s="122">
        <f t="shared" ref="E7:E40" si="0">SUM(C7:D7)</f>
        <v>0</v>
      </c>
      <c r="F7" s="10"/>
      <c r="G7" s="182"/>
      <c r="H7" s="122">
        <f t="shared" ref="H7:H40" si="1">SUM(F7:G7)</f>
        <v>0</v>
      </c>
      <c r="I7" s="10"/>
      <c r="J7" s="182"/>
      <c r="K7" s="122">
        <f t="shared" ref="K7:K40" si="2">SUM(I7:J7)</f>
        <v>0</v>
      </c>
      <c r="L7" s="10"/>
      <c r="M7" s="182"/>
      <c r="N7" s="122">
        <f t="shared" ref="N7:N40" si="3">SUM(L7:M7)</f>
        <v>0</v>
      </c>
      <c r="O7" s="226"/>
      <c r="P7" s="8"/>
      <c r="Q7" s="122">
        <f t="shared" ref="Q7:Q40" si="4">SUM(O7:P7)</f>
        <v>0</v>
      </c>
      <c r="R7" s="10"/>
      <c r="S7" s="8"/>
      <c r="T7" s="182"/>
      <c r="U7" s="42">
        <f t="shared" ref="U7:U40" si="5">SUM(R7:T7)</f>
        <v>0</v>
      </c>
      <c r="V7" s="10"/>
      <c r="W7" s="8"/>
      <c r="X7" s="182"/>
      <c r="Y7" s="42">
        <f t="shared" ref="Y7:Y40" si="6">SUM(V7:X7)</f>
        <v>0</v>
      </c>
      <c r="Z7" s="10"/>
      <c r="AA7" s="8"/>
      <c r="AB7" s="182"/>
      <c r="AC7" s="42">
        <f t="shared" ref="AC7:AC40" si="7">SUM(Z7:AB7)</f>
        <v>0</v>
      </c>
      <c r="AD7" s="10"/>
      <c r="AE7" s="8"/>
      <c r="AF7" s="182"/>
      <c r="AG7" s="42">
        <f t="shared" ref="AG7:AG40" si="8">SUM(AD7:AF7)</f>
        <v>0</v>
      </c>
      <c r="AH7" s="10"/>
      <c r="AI7" s="8"/>
      <c r="AJ7" s="182"/>
      <c r="AK7" s="42">
        <f t="shared" ref="AK7:AK40" si="9">SUM(AH7:AJ7)</f>
        <v>0</v>
      </c>
      <c r="AL7" s="10"/>
      <c r="AM7" s="8"/>
      <c r="AN7" s="182"/>
      <c r="AO7" s="42">
        <f t="shared" ref="AO7:AO40" si="10">SUM(AL7:AN7)</f>
        <v>0</v>
      </c>
      <c r="AP7" s="10"/>
      <c r="AQ7" s="8"/>
      <c r="AR7" s="182"/>
      <c r="AS7" s="42">
        <f t="shared" ref="AS7:AS40" si="11">SUM(AP7:AR7)</f>
        <v>0</v>
      </c>
      <c r="AT7" s="10"/>
      <c r="AU7" s="8"/>
      <c r="AV7" s="182"/>
      <c r="AW7" s="42">
        <f t="shared" ref="AW7:AW40" si="12">SUM(AT7:AV7)</f>
        <v>0</v>
      </c>
      <c r="AX7" s="10"/>
      <c r="AY7" s="8"/>
      <c r="AZ7" s="182"/>
      <c r="BA7" s="42">
        <f t="shared" ref="BA7:BA40" si="13">SUM(AX7:AZ7)</f>
        <v>0</v>
      </c>
      <c r="BB7" s="10"/>
      <c r="BC7" s="8"/>
      <c r="BD7" s="182"/>
      <c r="BE7" s="42">
        <f t="shared" ref="BE7:BE40" si="14">SUM(BB7:BD7)</f>
        <v>0</v>
      </c>
      <c r="BF7" s="10"/>
      <c r="BG7" s="8"/>
      <c r="BH7" s="182"/>
      <c r="BI7" s="42">
        <f t="shared" ref="BI7:BI40" si="15">SUM(BF7:BH7)</f>
        <v>0</v>
      </c>
      <c r="BJ7" s="10"/>
      <c r="BK7" s="8"/>
      <c r="BL7" s="182"/>
      <c r="BM7" s="42">
        <f t="shared" ref="BM7:BM40" si="16">SUM(BJ7:BL7)</f>
        <v>0</v>
      </c>
      <c r="BN7" s="10"/>
      <c r="BO7" s="8"/>
      <c r="BP7" s="182"/>
      <c r="BQ7" s="42">
        <f t="shared" ref="BQ7:BQ40" si="17">SUM(BN7:BP7)</f>
        <v>0</v>
      </c>
      <c r="BR7" s="10"/>
      <c r="BS7" s="8"/>
      <c r="BT7" s="182"/>
      <c r="BU7" s="122">
        <f t="shared" ref="BU7:BU40" si="18">SUM(BR7:BT7)</f>
        <v>0</v>
      </c>
    </row>
    <row r="8" spans="1:73" ht="11.1" customHeight="1" x14ac:dyDescent="0.3">
      <c r="A8" s="176">
        <v>3</v>
      </c>
      <c r="B8" s="161">
        <f>'инд. оценки 2 кл.'!A8</f>
        <v>0</v>
      </c>
      <c r="C8" s="10"/>
      <c r="D8" s="182"/>
      <c r="E8" s="122">
        <f t="shared" si="0"/>
        <v>0</v>
      </c>
      <c r="F8" s="10"/>
      <c r="G8" s="182"/>
      <c r="H8" s="122">
        <f t="shared" si="1"/>
        <v>0</v>
      </c>
      <c r="I8" s="10"/>
      <c r="J8" s="182"/>
      <c r="K8" s="122">
        <f t="shared" si="2"/>
        <v>0</v>
      </c>
      <c r="L8" s="10"/>
      <c r="M8" s="182"/>
      <c r="N8" s="122">
        <f t="shared" si="3"/>
        <v>0</v>
      </c>
      <c r="O8" s="226"/>
      <c r="P8" s="8"/>
      <c r="Q8" s="122">
        <f t="shared" si="4"/>
        <v>0</v>
      </c>
      <c r="R8" s="10"/>
      <c r="S8" s="8"/>
      <c r="T8" s="182"/>
      <c r="U8" s="42">
        <f t="shared" si="5"/>
        <v>0</v>
      </c>
      <c r="V8" s="10"/>
      <c r="W8" s="8"/>
      <c r="X8" s="182"/>
      <c r="Y8" s="42">
        <f t="shared" si="6"/>
        <v>0</v>
      </c>
      <c r="Z8" s="10"/>
      <c r="AA8" s="8"/>
      <c r="AB8" s="182"/>
      <c r="AC8" s="42">
        <f t="shared" si="7"/>
        <v>0</v>
      </c>
      <c r="AD8" s="10"/>
      <c r="AE8" s="8"/>
      <c r="AF8" s="182"/>
      <c r="AG8" s="42">
        <f t="shared" si="8"/>
        <v>0</v>
      </c>
      <c r="AH8" s="10"/>
      <c r="AI8" s="8"/>
      <c r="AJ8" s="182"/>
      <c r="AK8" s="42">
        <f t="shared" si="9"/>
        <v>0</v>
      </c>
      <c r="AL8" s="10"/>
      <c r="AM8" s="8"/>
      <c r="AN8" s="182"/>
      <c r="AO8" s="42">
        <f t="shared" si="10"/>
        <v>0</v>
      </c>
      <c r="AP8" s="10"/>
      <c r="AQ8" s="8"/>
      <c r="AR8" s="182"/>
      <c r="AS8" s="42">
        <f t="shared" si="11"/>
        <v>0</v>
      </c>
      <c r="AT8" s="10"/>
      <c r="AU8" s="8"/>
      <c r="AV8" s="182"/>
      <c r="AW8" s="42">
        <f t="shared" si="12"/>
        <v>0</v>
      </c>
      <c r="AX8" s="10"/>
      <c r="AY8" s="8"/>
      <c r="AZ8" s="182"/>
      <c r="BA8" s="42">
        <f t="shared" si="13"/>
        <v>0</v>
      </c>
      <c r="BB8" s="10"/>
      <c r="BC8" s="8"/>
      <c r="BD8" s="182"/>
      <c r="BE8" s="42">
        <f t="shared" si="14"/>
        <v>0</v>
      </c>
      <c r="BF8" s="10"/>
      <c r="BG8" s="8"/>
      <c r="BH8" s="182"/>
      <c r="BI8" s="42">
        <f t="shared" si="15"/>
        <v>0</v>
      </c>
      <c r="BJ8" s="10"/>
      <c r="BK8" s="8"/>
      <c r="BL8" s="182"/>
      <c r="BM8" s="42">
        <f t="shared" si="16"/>
        <v>0</v>
      </c>
      <c r="BN8" s="10"/>
      <c r="BO8" s="8"/>
      <c r="BP8" s="182"/>
      <c r="BQ8" s="42">
        <f t="shared" si="17"/>
        <v>0</v>
      </c>
      <c r="BR8" s="10"/>
      <c r="BS8" s="8"/>
      <c r="BT8" s="182"/>
      <c r="BU8" s="122">
        <f t="shared" si="18"/>
        <v>0</v>
      </c>
    </row>
    <row r="9" spans="1:73" ht="11.1" customHeight="1" x14ac:dyDescent="0.3">
      <c r="A9" s="176">
        <v>4</v>
      </c>
      <c r="B9" s="161">
        <f>'инд. оценки 2 кл.'!A9</f>
        <v>0</v>
      </c>
      <c r="C9" s="10"/>
      <c r="D9" s="182"/>
      <c r="E9" s="122">
        <f t="shared" si="0"/>
        <v>0</v>
      </c>
      <c r="F9" s="10"/>
      <c r="G9" s="182"/>
      <c r="H9" s="122">
        <f t="shared" si="1"/>
        <v>0</v>
      </c>
      <c r="I9" s="10"/>
      <c r="J9" s="182"/>
      <c r="K9" s="122">
        <f t="shared" si="2"/>
        <v>0</v>
      </c>
      <c r="L9" s="10"/>
      <c r="M9" s="182"/>
      <c r="N9" s="122">
        <f t="shared" si="3"/>
        <v>0</v>
      </c>
      <c r="O9" s="226"/>
      <c r="P9" s="8"/>
      <c r="Q9" s="122">
        <f t="shared" si="4"/>
        <v>0</v>
      </c>
      <c r="R9" s="10"/>
      <c r="S9" s="8"/>
      <c r="T9" s="182"/>
      <c r="U9" s="42">
        <f t="shared" si="5"/>
        <v>0</v>
      </c>
      <c r="V9" s="10"/>
      <c r="W9" s="8"/>
      <c r="X9" s="182"/>
      <c r="Y9" s="42">
        <f t="shared" si="6"/>
        <v>0</v>
      </c>
      <c r="Z9" s="10"/>
      <c r="AA9" s="8"/>
      <c r="AB9" s="182"/>
      <c r="AC9" s="42">
        <f t="shared" si="7"/>
        <v>0</v>
      </c>
      <c r="AD9" s="10"/>
      <c r="AE9" s="8"/>
      <c r="AF9" s="182"/>
      <c r="AG9" s="42">
        <f t="shared" si="8"/>
        <v>0</v>
      </c>
      <c r="AH9" s="10"/>
      <c r="AI9" s="8"/>
      <c r="AJ9" s="182"/>
      <c r="AK9" s="42">
        <f t="shared" si="9"/>
        <v>0</v>
      </c>
      <c r="AL9" s="10"/>
      <c r="AM9" s="8"/>
      <c r="AN9" s="182"/>
      <c r="AO9" s="42">
        <f t="shared" si="10"/>
        <v>0</v>
      </c>
      <c r="AP9" s="10"/>
      <c r="AQ9" s="8"/>
      <c r="AR9" s="182"/>
      <c r="AS9" s="42">
        <f t="shared" si="11"/>
        <v>0</v>
      </c>
      <c r="AT9" s="10"/>
      <c r="AU9" s="8"/>
      <c r="AV9" s="182"/>
      <c r="AW9" s="42">
        <f t="shared" si="12"/>
        <v>0</v>
      </c>
      <c r="AX9" s="10"/>
      <c r="AY9" s="8"/>
      <c r="AZ9" s="182"/>
      <c r="BA9" s="42">
        <f t="shared" si="13"/>
        <v>0</v>
      </c>
      <c r="BB9" s="10"/>
      <c r="BC9" s="8"/>
      <c r="BD9" s="182"/>
      <c r="BE9" s="42">
        <f t="shared" si="14"/>
        <v>0</v>
      </c>
      <c r="BF9" s="10"/>
      <c r="BG9" s="8"/>
      <c r="BH9" s="182"/>
      <c r="BI9" s="42">
        <f t="shared" si="15"/>
        <v>0</v>
      </c>
      <c r="BJ9" s="10"/>
      <c r="BK9" s="8"/>
      <c r="BL9" s="182"/>
      <c r="BM9" s="42">
        <f t="shared" si="16"/>
        <v>0</v>
      </c>
      <c r="BN9" s="10"/>
      <c r="BO9" s="8"/>
      <c r="BP9" s="182"/>
      <c r="BQ9" s="42">
        <f t="shared" si="17"/>
        <v>0</v>
      </c>
      <c r="BR9" s="10"/>
      <c r="BS9" s="8"/>
      <c r="BT9" s="182"/>
      <c r="BU9" s="122">
        <f t="shared" si="18"/>
        <v>0</v>
      </c>
    </row>
    <row r="10" spans="1:73" ht="11.1" customHeight="1" x14ac:dyDescent="0.3">
      <c r="A10" s="176">
        <v>5</v>
      </c>
      <c r="B10" s="161">
        <f>'инд. оценки 2 кл.'!A10</f>
        <v>0</v>
      </c>
      <c r="C10" s="10"/>
      <c r="D10" s="182"/>
      <c r="E10" s="122">
        <f t="shared" si="0"/>
        <v>0</v>
      </c>
      <c r="F10" s="10"/>
      <c r="G10" s="182"/>
      <c r="H10" s="122">
        <f t="shared" si="1"/>
        <v>0</v>
      </c>
      <c r="I10" s="10"/>
      <c r="J10" s="182"/>
      <c r="K10" s="122">
        <f t="shared" si="2"/>
        <v>0</v>
      </c>
      <c r="L10" s="10"/>
      <c r="M10" s="182"/>
      <c r="N10" s="122">
        <f t="shared" si="3"/>
        <v>0</v>
      </c>
      <c r="O10" s="226"/>
      <c r="P10" s="8"/>
      <c r="Q10" s="122">
        <f t="shared" si="4"/>
        <v>0</v>
      </c>
      <c r="R10" s="10"/>
      <c r="S10" s="8"/>
      <c r="T10" s="182"/>
      <c r="U10" s="42">
        <f t="shared" si="5"/>
        <v>0</v>
      </c>
      <c r="V10" s="10"/>
      <c r="W10" s="8"/>
      <c r="X10" s="182"/>
      <c r="Y10" s="42">
        <f t="shared" si="6"/>
        <v>0</v>
      </c>
      <c r="Z10" s="10"/>
      <c r="AA10" s="8"/>
      <c r="AB10" s="182"/>
      <c r="AC10" s="42">
        <f t="shared" si="7"/>
        <v>0</v>
      </c>
      <c r="AD10" s="10"/>
      <c r="AE10" s="8"/>
      <c r="AF10" s="182"/>
      <c r="AG10" s="42">
        <f t="shared" si="8"/>
        <v>0</v>
      </c>
      <c r="AH10" s="10"/>
      <c r="AI10" s="8"/>
      <c r="AJ10" s="182"/>
      <c r="AK10" s="42">
        <f t="shared" si="9"/>
        <v>0</v>
      </c>
      <c r="AL10" s="10"/>
      <c r="AM10" s="8"/>
      <c r="AN10" s="182"/>
      <c r="AO10" s="42">
        <f t="shared" si="10"/>
        <v>0</v>
      </c>
      <c r="AP10" s="10"/>
      <c r="AQ10" s="8"/>
      <c r="AR10" s="182"/>
      <c r="AS10" s="42">
        <f t="shared" si="11"/>
        <v>0</v>
      </c>
      <c r="AT10" s="10"/>
      <c r="AU10" s="8"/>
      <c r="AV10" s="182"/>
      <c r="AW10" s="42">
        <f t="shared" si="12"/>
        <v>0</v>
      </c>
      <c r="AX10" s="10"/>
      <c r="AY10" s="8"/>
      <c r="AZ10" s="182"/>
      <c r="BA10" s="42">
        <f t="shared" si="13"/>
        <v>0</v>
      </c>
      <c r="BB10" s="10"/>
      <c r="BC10" s="8"/>
      <c r="BD10" s="182"/>
      <c r="BE10" s="42">
        <f t="shared" si="14"/>
        <v>0</v>
      </c>
      <c r="BF10" s="10"/>
      <c r="BG10" s="8"/>
      <c r="BH10" s="182"/>
      <c r="BI10" s="42">
        <f t="shared" si="15"/>
        <v>0</v>
      </c>
      <c r="BJ10" s="10"/>
      <c r="BK10" s="8"/>
      <c r="BL10" s="182"/>
      <c r="BM10" s="42">
        <f t="shared" si="16"/>
        <v>0</v>
      </c>
      <c r="BN10" s="10"/>
      <c r="BO10" s="8"/>
      <c r="BP10" s="182"/>
      <c r="BQ10" s="42">
        <f t="shared" si="17"/>
        <v>0</v>
      </c>
      <c r="BR10" s="10"/>
      <c r="BS10" s="8"/>
      <c r="BT10" s="182"/>
      <c r="BU10" s="122">
        <f t="shared" si="18"/>
        <v>0</v>
      </c>
    </row>
    <row r="11" spans="1:73" ht="11.1" customHeight="1" x14ac:dyDescent="0.3">
      <c r="A11" s="176">
        <v>6</v>
      </c>
      <c r="B11" s="161">
        <f>'инд. оценки 2 кл.'!A11</f>
        <v>0</v>
      </c>
      <c r="C11" s="10"/>
      <c r="D11" s="182"/>
      <c r="E11" s="122">
        <f t="shared" si="0"/>
        <v>0</v>
      </c>
      <c r="F11" s="10"/>
      <c r="G11" s="182"/>
      <c r="H11" s="122">
        <f t="shared" si="1"/>
        <v>0</v>
      </c>
      <c r="I11" s="10"/>
      <c r="J11" s="182"/>
      <c r="K11" s="122">
        <f t="shared" si="2"/>
        <v>0</v>
      </c>
      <c r="L11" s="10"/>
      <c r="M11" s="182"/>
      <c r="N11" s="122">
        <f t="shared" si="3"/>
        <v>0</v>
      </c>
      <c r="O11" s="226"/>
      <c r="P11" s="8"/>
      <c r="Q11" s="122">
        <f t="shared" si="4"/>
        <v>0</v>
      </c>
      <c r="R11" s="10"/>
      <c r="S11" s="8"/>
      <c r="T11" s="182"/>
      <c r="U11" s="42">
        <f t="shared" si="5"/>
        <v>0</v>
      </c>
      <c r="V11" s="10"/>
      <c r="W11" s="8"/>
      <c r="X11" s="182"/>
      <c r="Y11" s="42">
        <f t="shared" si="6"/>
        <v>0</v>
      </c>
      <c r="Z11" s="10"/>
      <c r="AA11" s="8"/>
      <c r="AB11" s="182"/>
      <c r="AC11" s="42">
        <f t="shared" si="7"/>
        <v>0</v>
      </c>
      <c r="AD11" s="10"/>
      <c r="AE11" s="8"/>
      <c r="AF11" s="182"/>
      <c r="AG11" s="42">
        <f t="shared" si="8"/>
        <v>0</v>
      </c>
      <c r="AH11" s="10"/>
      <c r="AI11" s="8"/>
      <c r="AJ11" s="182"/>
      <c r="AK11" s="42">
        <f t="shared" si="9"/>
        <v>0</v>
      </c>
      <c r="AL11" s="10"/>
      <c r="AM11" s="8"/>
      <c r="AN11" s="182"/>
      <c r="AO11" s="42">
        <f t="shared" si="10"/>
        <v>0</v>
      </c>
      <c r="AP11" s="10"/>
      <c r="AQ11" s="8"/>
      <c r="AR11" s="182"/>
      <c r="AS11" s="42">
        <f t="shared" si="11"/>
        <v>0</v>
      </c>
      <c r="AT11" s="10"/>
      <c r="AU11" s="8"/>
      <c r="AV11" s="182"/>
      <c r="AW11" s="42">
        <f t="shared" si="12"/>
        <v>0</v>
      </c>
      <c r="AX11" s="10"/>
      <c r="AY11" s="8"/>
      <c r="AZ11" s="182"/>
      <c r="BA11" s="42">
        <f t="shared" si="13"/>
        <v>0</v>
      </c>
      <c r="BB11" s="10"/>
      <c r="BC11" s="8"/>
      <c r="BD11" s="182"/>
      <c r="BE11" s="42">
        <f t="shared" si="14"/>
        <v>0</v>
      </c>
      <c r="BF11" s="10"/>
      <c r="BG11" s="8"/>
      <c r="BH11" s="182"/>
      <c r="BI11" s="42">
        <f t="shared" si="15"/>
        <v>0</v>
      </c>
      <c r="BJ11" s="10"/>
      <c r="BK11" s="8"/>
      <c r="BL11" s="182"/>
      <c r="BM11" s="42">
        <f t="shared" si="16"/>
        <v>0</v>
      </c>
      <c r="BN11" s="10"/>
      <c r="BO11" s="8"/>
      <c r="BP11" s="182"/>
      <c r="BQ11" s="42">
        <f t="shared" si="17"/>
        <v>0</v>
      </c>
      <c r="BR11" s="10"/>
      <c r="BS11" s="8"/>
      <c r="BT11" s="182"/>
      <c r="BU11" s="122">
        <f t="shared" si="18"/>
        <v>0</v>
      </c>
    </row>
    <row r="12" spans="1:73" ht="11.1" customHeight="1" x14ac:dyDescent="0.3">
      <c r="A12" s="176">
        <v>7</v>
      </c>
      <c r="B12" s="161">
        <f>'инд. оценки 2 кл.'!A12</f>
        <v>0</v>
      </c>
      <c r="C12" s="10"/>
      <c r="D12" s="182"/>
      <c r="E12" s="122">
        <f t="shared" si="0"/>
        <v>0</v>
      </c>
      <c r="F12" s="10"/>
      <c r="G12" s="182"/>
      <c r="H12" s="122">
        <f t="shared" si="1"/>
        <v>0</v>
      </c>
      <c r="I12" s="10"/>
      <c r="J12" s="182"/>
      <c r="K12" s="122">
        <f t="shared" si="2"/>
        <v>0</v>
      </c>
      <c r="L12" s="10"/>
      <c r="M12" s="182"/>
      <c r="N12" s="122">
        <f t="shared" si="3"/>
        <v>0</v>
      </c>
      <c r="O12" s="226"/>
      <c r="P12" s="8"/>
      <c r="Q12" s="122">
        <f t="shared" si="4"/>
        <v>0</v>
      </c>
      <c r="R12" s="10"/>
      <c r="S12" s="8"/>
      <c r="T12" s="182"/>
      <c r="U12" s="42">
        <f t="shared" si="5"/>
        <v>0</v>
      </c>
      <c r="V12" s="10"/>
      <c r="W12" s="8"/>
      <c r="X12" s="182"/>
      <c r="Y12" s="42">
        <f t="shared" si="6"/>
        <v>0</v>
      </c>
      <c r="Z12" s="10"/>
      <c r="AA12" s="8"/>
      <c r="AB12" s="182"/>
      <c r="AC12" s="42">
        <f t="shared" si="7"/>
        <v>0</v>
      </c>
      <c r="AD12" s="10"/>
      <c r="AE12" s="8"/>
      <c r="AF12" s="182"/>
      <c r="AG12" s="42">
        <f t="shared" si="8"/>
        <v>0</v>
      </c>
      <c r="AH12" s="10"/>
      <c r="AI12" s="8"/>
      <c r="AJ12" s="182"/>
      <c r="AK12" s="42">
        <f t="shared" si="9"/>
        <v>0</v>
      </c>
      <c r="AL12" s="10"/>
      <c r="AM12" s="8"/>
      <c r="AN12" s="182"/>
      <c r="AO12" s="42">
        <f t="shared" si="10"/>
        <v>0</v>
      </c>
      <c r="AP12" s="10"/>
      <c r="AQ12" s="8"/>
      <c r="AR12" s="182"/>
      <c r="AS12" s="42">
        <f t="shared" si="11"/>
        <v>0</v>
      </c>
      <c r="AT12" s="10"/>
      <c r="AU12" s="8"/>
      <c r="AV12" s="182"/>
      <c r="AW12" s="42">
        <f t="shared" si="12"/>
        <v>0</v>
      </c>
      <c r="AX12" s="10"/>
      <c r="AY12" s="8"/>
      <c r="AZ12" s="182"/>
      <c r="BA12" s="42">
        <f t="shared" si="13"/>
        <v>0</v>
      </c>
      <c r="BB12" s="10"/>
      <c r="BC12" s="8"/>
      <c r="BD12" s="182"/>
      <c r="BE12" s="42">
        <f t="shared" si="14"/>
        <v>0</v>
      </c>
      <c r="BF12" s="10"/>
      <c r="BG12" s="8"/>
      <c r="BH12" s="182"/>
      <c r="BI12" s="42">
        <f t="shared" si="15"/>
        <v>0</v>
      </c>
      <c r="BJ12" s="10"/>
      <c r="BK12" s="8"/>
      <c r="BL12" s="182"/>
      <c r="BM12" s="42">
        <f t="shared" si="16"/>
        <v>0</v>
      </c>
      <c r="BN12" s="10"/>
      <c r="BO12" s="8"/>
      <c r="BP12" s="182"/>
      <c r="BQ12" s="42">
        <f t="shared" si="17"/>
        <v>0</v>
      </c>
      <c r="BR12" s="10"/>
      <c r="BS12" s="8"/>
      <c r="BT12" s="182"/>
      <c r="BU12" s="122">
        <f t="shared" si="18"/>
        <v>0</v>
      </c>
    </row>
    <row r="13" spans="1:73" ht="11.1" customHeight="1" x14ac:dyDescent="0.3">
      <c r="A13" s="176">
        <v>8</v>
      </c>
      <c r="B13" s="161">
        <f>'инд. оценки 2 кл.'!A13</f>
        <v>0</v>
      </c>
      <c r="C13" s="10"/>
      <c r="D13" s="182"/>
      <c r="E13" s="122">
        <f t="shared" si="0"/>
        <v>0</v>
      </c>
      <c r="F13" s="10"/>
      <c r="G13" s="182"/>
      <c r="H13" s="122">
        <f t="shared" si="1"/>
        <v>0</v>
      </c>
      <c r="I13" s="10"/>
      <c r="J13" s="182"/>
      <c r="K13" s="122">
        <f t="shared" si="2"/>
        <v>0</v>
      </c>
      <c r="L13" s="10"/>
      <c r="M13" s="182"/>
      <c r="N13" s="122">
        <f t="shared" si="3"/>
        <v>0</v>
      </c>
      <c r="O13" s="226"/>
      <c r="P13" s="8"/>
      <c r="Q13" s="122">
        <f t="shared" si="4"/>
        <v>0</v>
      </c>
      <c r="R13" s="10"/>
      <c r="S13" s="8"/>
      <c r="T13" s="182"/>
      <c r="U13" s="42">
        <f t="shared" si="5"/>
        <v>0</v>
      </c>
      <c r="V13" s="10"/>
      <c r="W13" s="8"/>
      <c r="X13" s="182"/>
      <c r="Y13" s="42">
        <f t="shared" si="6"/>
        <v>0</v>
      </c>
      <c r="Z13" s="10"/>
      <c r="AA13" s="8"/>
      <c r="AB13" s="182"/>
      <c r="AC13" s="42">
        <f t="shared" si="7"/>
        <v>0</v>
      </c>
      <c r="AD13" s="10"/>
      <c r="AE13" s="8"/>
      <c r="AF13" s="182"/>
      <c r="AG13" s="42">
        <f t="shared" si="8"/>
        <v>0</v>
      </c>
      <c r="AH13" s="10"/>
      <c r="AI13" s="8"/>
      <c r="AJ13" s="182"/>
      <c r="AK13" s="42">
        <f t="shared" si="9"/>
        <v>0</v>
      </c>
      <c r="AL13" s="10"/>
      <c r="AM13" s="8"/>
      <c r="AN13" s="182"/>
      <c r="AO13" s="42">
        <f t="shared" si="10"/>
        <v>0</v>
      </c>
      <c r="AP13" s="10"/>
      <c r="AQ13" s="8"/>
      <c r="AR13" s="182"/>
      <c r="AS13" s="42">
        <f t="shared" si="11"/>
        <v>0</v>
      </c>
      <c r="AT13" s="10"/>
      <c r="AU13" s="8"/>
      <c r="AV13" s="182"/>
      <c r="AW13" s="42">
        <f t="shared" si="12"/>
        <v>0</v>
      </c>
      <c r="AX13" s="10"/>
      <c r="AY13" s="8"/>
      <c r="AZ13" s="182"/>
      <c r="BA13" s="42">
        <f t="shared" si="13"/>
        <v>0</v>
      </c>
      <c r="BB13" s="10"/>
      <c r="BC13" s="8"/>
      <c r="BD13" s="182"/>
      <c r="BE13" s="42">
        <f t="shared" si="14"/>
        <v>0</v>
      </c>
      <c r="BF13" s="10"/>
      <c r="BG13" s="8"/>
      <c r="BH13" s="182"/>
      <c r="BI13" s="42">
        <f t="shared" si="15"/>
        <v>0</v>
      </c>
      <c r="BJ13" s="10"/>
      <c r="BK13" s="8"/>
      <c r="BL13" s="182"/>
      <c r="BM13" s="42">
        <f t="shared" si="16"/>
        <v>0</v>
      </c>
      <c r="BN13" s="10"/>
      <c r="BO13" s="8"/>
      <c r="BP13" s="182"/>
      <c r="BQ13" s="42">
        <f t="shared" si="17"/>
        <v>0</v>
      </c>
      <c r="BR13" s="10"/>
      <c r="BS13" s="8"/>
      <c r="BT13" s="182"/>
      <c r="BU13" s="122">
        <f t="shared" si="18"/>
        <v>0</v>
      </c>
    </row>
    <row r="14" spans="1:73" ht="11.1" customHeight="1" x14ac:dyDescent="0.3">
      <c r="A14" s="176">
        <v>9</v>
      </c>
      <c r="B14" s="161">
        <f>'инд. оценки 2 кл.'!A14</f>
        <v>0</v>
      </c>
      <c r="C14" s="10"/>
      <c r="D14" s="182"/>
      <c r="E14" s="122">
        <f t="shared" si="0"/>
        <v>0</v>
      </c>
      <c r="F14" s="10"/>
      <c r="G14" s="182"/>
      <c r="H14" s="122">
        <f t="shared" si="1"/>
        <v>0</v>
      </c>
      <c r="I14" s="10"/>
      <c r="J14" s="182"/>
      <c r="K14" s="122">
        <f t="shared" si="2"/>
        <v>0</v>
      </c>
      <c r="L14" s="10"/>
      <c r="M14" s="182"/>
      <c r="N14" s="122">
        <f t="shared" si="3"/>
        <v>0</v>
      </c>
      <c r="O14" s="226"/>
      <c r="P14" s="8"/>
      <c r="Q14" s="122">
        <f t="shared" si="4"/>
        <v>0</v>
      </c>
      <c r="R14" s="10"/>
      <c r="S14" s="8"/>
      <c r="T14" s="182"/>
      <c r="U14" s="42">
        <f t="shared" si="5"/>
        <v>0</v>
      </c>
      <c r="V14" s="10"/>
      <c r="W14" s="8"/>
      <c r="X14" s="182"/>
      <c r="Y14" s="42">
        <f t="shared" si="6"/>
        <v>0</v>
      </c>
      <c r="Z14" s="10"/>
      <c r="AA14" s="8"/>
      <c r="AB14" s="182"/>
      <c r="AC14" s="42">
        <f t="shared" si="7"/>
        <v>0</v>
      </c>
      <c r="AD14" s="10"/>
      <c r="AE14" s="8"/>
      <c r="AF14" s="182"/>
      <c r="AG14" s="42">
        <f t="shared" si="8"/>
        <v>0</v>
      </c>
      <c r="AH14" s="10"/>
      <c r="AI14" s="8"/>
      <c r="AJ14" s="182"/>
      <c r="AK14" s="42">
        <f t="shared" si="9"/>
        <v>0</v>
      </c>
      <c r="AL14" s="10"/>
      <c r="AM14" s="8"/>
      <c r="AN14" s="182"/>
      <c r="AO14" s="42">
        <f t="shared" si="10"/>
        <v>0</v>
      </c>
      <c r="AP14" s="10"/>
      <c r="AQ14" s="8"/>
      <c r="AR14" s="182"/>
      <c r="AS14" s="42">
        <f t="shared" si="11"/>
        <v>0</v>
      </c>
      <c r="AT14" s="10"/>
      <c r="AU14" s="8"/>
      <c r="AV14" s="182"/>
      <c r="AW14" s="42">
        <f t="shared" si="12"/>
        <v>0</v>
      </c>
      <c r="AX14" s="10"/>
      <c r="AY14" s="8"/>
      <c r="AZ14" s="182"/>
      <c r="BA14" s="42">
        <f t="shared" si="13"/>
        <v>0</v>
      </c>
      <c r="BB14" s="10"/>
      <c r="BC14" s="8"/>
      <c r="BD14" s="182"/>
      <c r="BE14" s="42">
        <f t="shared" si="14"/>
        <v>0</v>
      </c>
      <c r="BF14" s="10"/>
      <c r="BG14" s="8"/>
      <c r="BH14" s="182"/>
      <c r="BI14" s="42">
        <f t="shared" si="15"/>
        <v>0</v>
      </c>
      <c r="BJ14" s="10"/>
      <c r="BK14" s="8"/>
      <c r="BL14" s="182"/>
      <c r="BM14" s="42">
        <f t="shared" si="16"/>
        <v>0</v>
      </c>
      <c r="BN14" s="10"/>
      <c r="BO14" s="8"/>
      <c r="BP14" s="182"/>
      <c r="BQ14" s="42">
        <f t="shared" si="17"/>
        <v>0</v>
      </c>
      <c r="BR14" s="10"/>
      <c r="BS14" s="8"/>
      <c r="BT14" s="182"/>
      <c r="BU14" s="122">
        <f t="shared" si="18"/>
        <v>0</v>
      </c>
    </row>
    <row r="15" spans="1:73" ht="11.1" customHeight="1" x14ac:dyDescent="0.3">
      <c r="A15" s="176">
        <v>10</v>
      </c>
      <c r="B15" s="161">
        <f>'инд. оценки 2 кл.'!A15</f>
        <v>0</v>
      </c>
      <c r="C15" s="10"/>
      <c r="D15" s="182"/>
      <c r="E15" s="122">
        <f t="shared" si="0"/>
        <v>0</v>
      </c>
      <c r="F15" s="10"/>
      <c r="G15" s="182"/>
      <c r="H15" s="122">
        <f t="shared" si="1"/>
        <v>0</v>
      </c>
      <c r="I15" s="10"/>
      <c r="J15" s="182"/>
      <c r="K15" s="122">
        <f t="shared" si="2"/>
        <v>0</v>
      </c>
      <c r="L15" s="10"/>
      <c r="M15" s="182"/>
      <c r="N15" s="122">
        <f t="shared" si="3"/>
        <v>0</v>
      </c>
      <c r="O15" s="226"/>
      <c r="P15" s="8"/>
      <c r="Q15" s="122">
        <f t="shared" si="4"/>
        <v>0</v>
      </c>
      <c r="R15" s="10"/>
      <c r="S15" s="8"/>
      <c r="T15" s="182"/>
      <c r="U15" s="42">
        <f t="shared" si="5"/>
        <v>0</v>
      </c>
      <c r="V15" s="10"/>
      <c r="W15" s="8"/>
      <c r="X15" s="182"/>
      <c r="Y15" s="42">
        <f t="shared" si="6"/>
        <v>0</v>
      </c>
      <c r="Z15" s="10"/>
      <c r="AA15" s="8"/>
      <c r="AB15" s="182"/>
      <c r="AC15" s="42">
        <f t="shared" si="7"/>
        <v>0</v>
      </c>
      <c r="AD15" s="10"/>
      <c r="AE15" s="8"/>
      <c r="AF15" s="182"/>
      <c r="AG15" s="42">
        <f t="shared" si="8"/>
        <v>0</v>
      </c>
      <c r="AH15" s="10"/>
      <c r="AI15" s="8"/>
      <c r="AJ15" s="182"/>
      <c r="AK15" s="42">
        <f t="shared" si="9"/>
        <v>0</v>
      </c>
      <c r="AL15" s="10"/>
      <c r="AM15" s="8"/>
      <c r="AN15" s="182"/>
      <c r="AO15" s="42">
        <f t="shared" si="10"/>
        <v>0</v>
      </c>
      <c r="AP15" s="10"/>
      <c r="AQ15" s="8"/>
      <c r="AR15" s="182"/>
      <c r="AS15" s="42">
        <f t="shared" si="11"/>
        <v>0</v>
      </c>
      <c r="AT15" s="10"/>
      <c r="AU15" s="8"/>
      <c r="AV15" s="182"/>
      <c r="AW15" s="42">
        <f t="shared" si="12"/>
        <v>0</v>
      </c>
      <c r="AX15" s="10"/>
      <c r="AY15" s="8"/>
      <c r="AZ15" s="182"/>
      <c r="BA15" s="42">
        <f t="shared" si="13"/>
        <v>0</v>
      </c>
      <c r="BB15" s="10"/>
      <c r="BC15" s="8"/>
      <c r="BD15" s="182"/>
      <c r="BE15" s="42">
        <f t="shared" si="14"/>
        <v>0</v>
      </c>
      <c r="BF15" s="10"/>
      <c r="BG15" s="8"/>
      <c r="BH15" s="182"/>
      <c r="BI15" s="42">
        <f t="shared" si="15"/>
        <v>0</v>
      </c>
      <c r="BJ15" s="10"/>
      <c r="BK15" s="8"/>
      <c r="BL15" s="182"/>
      <c r="BM15" s="42">
        <f t="shared" si="16"/>
        <v>0</v>
      </c>
      <c r="BN15" s="10"/>
      <c r="BO15" s="8"/>
      <c r="BP15" s="182"/>
      <c r="BQ15" s="42">
        <f t="shared" si="17"/>
        <v>0</v>
      </c>
      <c r="BR15" s="10"/>
      <c r="BS15" s="8"/>
      <c r="BT15" s="182"/>
      <c r="BU15" s="122">
        <f t="shared" si="18"/>
        <v>0</v>
      </c>
    </row>
    <row r="16" spans="1:73" ht="11.1" customHeight="1" x14ac:dyDescent="0.3">
      <c r="A16" s="176">
        <v>11</v>
      </c>
      <c r="B16" s="161">
        <f>'инд. оценки 2 кл.'!A16</f>
        <v>0</v>
      </c>
      <c r="C16" s="10"/>
      <c r="D16" s="182"/>
      <c r="E16" s="122">
        <f t="shared" si="0"/>
        <v>0</v>
      </c>
      <c r="F16" s="10"/>
      <c r="G16" s="182"/>
      <c r="H16" s="122">
        <f t="shared" si="1"/>
        <v>0</v>
      </c>
      <c r="I16" s="10"/>
      <c r="J16" s="182"/>
      <c r="K16" s="122">
        <f t="shared" si="2"/>
        <v>0</v>
      </c>
      <c r="L16" s="10"/>
      <c r="M16" s="182"/>
      <c r="N16" s="122">
        <f t="shared" si="3"/>
        <v>0</v>
      </c>
      <c r="O16" s="226"/>
      <c r="P16" s="8"/>
      <c r="Q16" s="122">
        <f t="shared" si="4"/>
        <v>0</v>
      </c>
      <c r="R16" s="10"/>
      <c r="S16" s="8"/>
      <c r="T16" s="182"/>
      <c r="U16" s="42">
        <f t="shared" si="5"/>
        <v>0</v>
      </c>
      <c r="V16" s="10"/>
      <c r="W16" s="8"/>
      <c r="X16" s="182"/>
      <c r="Y16" s="42">
        <f t="shared" si="6"/>
        <v>0</v>
      </c>
      <c r="Z16" s="10"/>
      <c r="AA16" s="8"/>
      <c r="AB16" s="182"/>
      <c r="AC16" s="42">
        <f t="shared" si="7"/>
        <v>0</v>
      </c>
      <c r="AD16" s="10"/>
      <c r="AE16" s="8"/>
      <c r="AF16" s="182"/>
      <c r="AG16" s="42">
        <f t="shared" si="8"/>
        <v>0</v>
      </c>
      <c r="AH16" s="10"/>
      <c r="AI16" s="8"/>
      <c r="AJ16" s="182"/>
      <c r="AK16" s="42">
        <f t="shared" si="9"/>
        <v>0</v>
      </c>
      <c r="AL16" s="10"/>
      <c r="AM16" s="8"/>
      <c r="AN16" s="182"/>
      <c r="AO16" s="42">
        <f t="shared" si="10"/>
        <v>0</v>
      </c>
      <c r="AP16" s="10"/>
      <c r="AQ16" s="8"/>
      <c r="AR16" s="182"/>
      <c r="AS16" s="42">
        <f t="shared" si="11"/>
        <v>0</v>
      </c>
      <c r="AT16" s="10"/>
      <c r="AU16" s="8"/>
      <c r="AV16" s="182"/>
      <c r="AW16" s="42">
        <f t="shared" si="12"/>
        <v>0</v>
      </c>
      <c r="AX16" s="10"/>
      <c r="AY16" s="8"/>
      <c r="AZ16" s="182"/>
      <c r="BA16" s="42">
        <f t="shared" si="13"/>
        <v>0</v>
      </c>
      <c r="BB16" s="10"/>
      <c r="BC16" s="8"/>
      <c r="BD16" s="182"/>
      <c r="BE16" s="42">
        <f t="shared" si="14"/>
        <v>0</v>
      </c>
      <c r="BF16" s="10"/>
      <c r="BG16" s="8"/>
      <c r="BH16" s="182"/>
      <c r="BI16" s="42">
        <f t="shared" si="15"/>
        <v>0</v>
      </c>
      <c r="BJ16" s="10"/>
      <c r="BK16" s="8"/>
      <c r="BL16" s="182"/>
      <c r="BM16" s="42">
        <f t="shared" si="16"/>
        <v>0</v>
      </c>
      <c r="BN16" s="10"/>
      <c r="BO16" s="8"/>
      <c r="BP16" s="182"/>
      <c r="BQ16" s="42">
        <f t="shared" si="17"/>
        <v>0</v>
      </c>
      <c r="BR16" s="10"/>
      <c r="BS16" s="8"/>
      <c r="BT16" s="182"/>
      <c r="BU16" s="122">
        <f t="shared" si="18"/>
        <v>0</v>
      </c>
    </row>
    <row r="17" spans="1:73" ht="11.1" customHeight="1" x14ac:dyDescent="0.3">
      <c r="A17" s="176">
        <v>12</v>
      </c>
      <c r="B17" s="161">
        <f>'инд. оценки 2 кл.'!A17</f>
        <v>0</v>
      </c>
      <c r="C17" s="10"/>
      <c r="D17" s="182"/>
      <c r="E17" s="122">
        <f t="shared" si="0"/>
        <v>0</v>
      </c>
      <c r="F17" s="10"/>
      <c r="G17" s="182"/>
      <c r="H17" s="122">
        <f t="shared" si="1"/>
        <v>0</v>
      </c>
      <c r="I17" s="10"/>
      <c r="J17" s="182"/>
      <c r="K17" s="122">
        <f t="shared" si="2"/>
        <v>0</v>
      </c>
      <c r="L17" s="10"/>
      <c r="M17" s="182"/>
      <c r="N17" s="122">
        <f t="shared" si="3"/>
        <v>0</v>
      </c>
      <c r="O17" s="226"/>
      <c r="P17" s="8"/>
      <c r="Q17" s="122">
        <f t="shared" si="4"/>
        <v>0</v>
      </c>
      <c r="R17" s="10"/>
      <c r="S17" s="8"/>
      <c r="T17" s="182"/>
      <c r="U17" s="42">
        <f t="shared" si="5"/>
        <v>0</v>
      </c>
      <c r="V17" s="10"/>
      <c r="W17" s="8"/>
      <c r="X17" s="182"/>
      <c r="Y17" s="42">
        <f t="shared" si="6"/>
        <v>0</v>
      </c>
      <c r="Z17" s="10"/>
      <c r="AA17" s="8"/>
      <c r="AB17" s="182"/>
      <c r="AC17" s="42">
        <f t="shared" si="7"/>
        <v>0</v>
      </c>
      <c r="AD17" s="10"/>
      <c r="AE17" s="8"/>
      <c r="AF17" s="182"/>
      <c r="AG17" s="42">
        <f t="shared" si="8"/>
        <v>0</v>
      </c>
      <c r="AH17" s="10"/>
      <c r="AI17" s="8"/>
      <c r="AJ17" s="182"/>
      <c r="AK17" s="42">
        <f t="shared" si="9"/>
        <v>0</v>
      </c>
      <c r="AL17" s="10"/>
      <c r="AM17" s="8"/>
      <c r="AN17" s="182"/>
      <c r="AO17" s="42">
        <f t="shared" si="10"/>
        <v>0</v>
      </c>
      <c r="AP17" s="10"/>
      <c r="AQ17" s="8"/>
      <c r="AR17" s="182"/>
      <c r="AS17" s="42">
        <f t="shared" si="11"/>
        <v>0</v>
      </c>
      <c r="AT17" s="10"/>
      <c r="AU17" s="8"/>
      <c r="AV17" s="182"/>
      <c r="AW17" s="42">
        <f t="shared" si="12"/>
        <v>0</v>
      </c>
      <c r="AX17" s="10"/>
      <c r="AY17" s="8"/>
      <c r="AZ17" s="182"/>
      <c r="BA17" s="42">
        <f t="shared" si="13"/>
        <v>0</v>
      </c>
      <c r="BB17" s="10"/>
      <c r="BC17" s="8"/>
      <c r="BD17" s="182"/>
      <c r="BE17" s="42">
        <f t="shared" si="14"/>
        <v>0</v>
      </c>
      <c r="BF17" s="10"/>
      <c r="BG17" s="8"/>
      <c r="BH17" s="182"/>
      <c r="BI17" s="42">
        <f t="shared" si="15"/>
        <v>0</v>
      </c>
      <c r="BJ17" s="10"/>
      <c r="BK17" s="8"/>
      <c r="BL17" s="182"/>
      <c r="BM17" s="42">
        <f t="shared" si="16"/>
        <v>0</v>
      </c>
      <c r="BN17" s="10"/>
      <c r="BO17" s="8"/>
      <c r="BP17" s="182"/>
      <c r="BQ17" s="42">
        <f t="shared" si="17"/>
        <v>0</v>
      </c>
      <c r="BR17" s="10"/>
      <c r="BS17" s="8"/>
      <c r="BT17" s="182"/>
      <c r="BU17" s="122">
        <f t="shared" si="18"/>
        <v>0</v>
      </c>
    </row>
    <row r="18" spans="1:73" ht="11.1" customHeight="1" x14ac:dyDescent="0.3">
      <c r="A18" s="176">
        <v>13</v>
      </c>
      <c r="B18" s="161">
        <f>'инд. оценки 2 кл.'!A18</f>
        <v>0</v>
      </c>
      <c r="C18" s="10"/>
      <c r="D18" s="182"/>
      <c r="E18" s="122">
        <f t="shared" si="0"/>
        <v>0</v>
      </c>
      <c r="F18" s="10"/>
      <c r="G18" s="182"/>
      <c r="H18" s="122">
        <f t="shared" si="1"/>
        <v>0</v>
      </c>
      <c r="I18" s="10"/>
      <c r="J18" s="182"/>
      <c r="K18" s="122">
        <f t="shared" si="2"/>
        <v>0</v>
      </c>
      <c r="L18" s="10"/>
      <c r="M18" s="182"/>
      <c r="N18" s="122">
        <f t="shared" si="3"/>
        <v>0</v>
      </c>
      <c r="O18" s="226"/>
      <c r="P18" s="8"/>
      <c r="Q18" s="122">
        <f t="shared" si="4"/>
        <v>0</v>
      </c>
      <c r="R18" s="10"/>
      <c r="S18" s="8"/>
      <c r="T18" s="182"/>
      <c r="U18" s="42">
        <f t="shared" si="5"/>
        <v>0</v>
      </c>
      <c r="V18" s="10"/>
      <c r="W18" s="8"/>
      <c r="X18" s="182"/>
      <c r="Y18" s="42">
        <f t="shared" si="6"/>
        <v>0</v>
      </c>
      <c r="Z18" s="10"/>
      <c r="AA18" s="8"/>
      <c r="AB18" s="182"/>
      <c r="AC18" s="42">
        <f t="shared" si="7"/>
        <v>0</v>
      </c>
      <c r="AD18" s="10"/>
      <c r="AE18" s="8"/>
      <c r="AF18" s="182"/>
      <c r="AG18" s="42">
        <f t="shared" si="8"/>
        <v>0</v>
      </c>
      <c r="AH18" s="10"/>
      <c r="AI18" s="8"/>
      <c r="AJ18" s="182"/>
      <c r="AK18" s="42">
        <f t="shared" si="9"/>
        <v>0</v>
      </c>
      <c r="AL18" s="10"/>
      <c r="AM18" s="8"/>
      <c r="AN18" s="182"/>
      <c r="AO18" s="42">
        <f t="shared" si="10"/>
        <v>0</v>
      </c>
      <c r="AP18" s="10"/>
      <c r="AQ18" s="8"/>
      <c r="AR18" s="182"/>
      <c r="AS18" s="42">
        <f t="shared" si="11"/>
        <v>0</v>
      </c>
      <c r="AT18" s="10"/>
      <c r="AU18" s="8"/>
      <c r="AV18" s="182"/>
      <c r="AW18" s="42">
        <f t="shared" si="12"/>
        <v>0</v>
      </c>
      <c r="AX18" s="10"/>
      <c r="AY18" s="8"/>
      <c r="AZ18" s="182"/>
      <c r="BA18" s="42">
        <f t="shared" si="13"/>
        <v>0</v>
      </c>
      <c r="BB18" s="10"/>
      <c r="BC18" s="8"/>
      <c r="BD18" s="182"/>
      <c r="BE18" s="42">
        <f t="shared" si="14"/>
        <v>0</v>
      </c>
      <c r="BF18" s="10"/>
      <c r="BG18" s="8"/>
      <c r="BH18" s="182"/>
      <c r="BI18" s="42">
        <f t="shared" si="15"/>
        <v>0</v>
      </c>
      <c r="BJ18" s="10"/>
      <c r="BK18" s="8"/>
      <c r="BL18" s="182"/>
      <c r="BM18" s="42">
        <f t="shared" si="16"/>
        <v>0</v>
      </c>
      <c r="BN18" s="10"/>
      <c r="BO18" s="8"/>
      <c r="BP18" s="182"/>
      <c r="BQ18" s="42">
        <f t="shared" si="17"/>
        <v>0</v>
      </c>
      <c r="BR18" s="10"/>
      <c r="BS18" s="8"/>
      <c r="BT18" s="182"/>
      <c r="BU18" s="122">
        <f t="shared" si="18"/>
        <v>0</v>
      </c>
    </row>
    <row r="19" spans="1:73" ht="11.1" customHeight="1" x14ac:dyDescent="0.3">
      <c r="A19" s="176">
        <v>14</v>
      </c>
      <c r="B19" s="161">
        <f>'инд. оценки 2 кл.'!A19</f>
        <v>0</v>
      </c>
      <c r="C19" s="10"/>
      <c r="D19" s="182"/>
      <c r="E19" s="122">
        <f t="shared" si="0"/>
        <v>0</v>
      </c>
      <c r="F19" s="10"/>
      <c r="G19" s="182"/>
      <c r="H19" s="122">
        <f t="shared" si="1"/>
        <v>0</v>
      </c>
      <c r="I19" s="10"/>
      <c r="J19" s="182"/>
      <c r="K19" s="122">
        <f t="shared" si="2"/>
        <v>0</v>
      </c>
      <c r="L19" s="10"/>
      <c r="M19" s="182"/>
      <c r="N19" s="122">
        <f t="shared" si="3"/>
        <v>0</v>
      </c>
      <c r="O19" s="226"/>
      <c r="P19" s="8"/>
      <c r="Q19" s="122">
        <f t="shared" si="4"/>
        <v>0</v>
      </c>
      <c r="R19" s="10"/>
      <c r="S19" s="8"/>
      <c r="T19" s="182"/>
      <c r="U19" s="42">
        <f t="shared" si="5"/>
        <v>0</v>
      </c>
      <c r="V19" s="10"/>
      <c r="W19" s="8"/>
      <c r="X19" s="182"/>
      <c r="Y19" s="42">
        <f t="shared" si="6"/>
        <v>0</v>
      </c>
      <c r="Z19" s="10"/>
      <c r="AA19" s="8"/>
      <c r="AB19" s="182"/>
      <c r="AC19" s="42">
        <f t="shared" si="7"/>
        <v>0</v>
      </c>
      <c r="AD19" s="10"/>
      <c r="AE19" s="8"/>
      <c r="AF19" s="182"/>
      <c r="AG19" s="42">
        <f t="shared" si="8"/>
        <v>0</v>
      </c>
      <c r="AH19" s="10"/>
      <c r="AI19" s="8"/>
      <c r="AJ19" s="182"/>
      <c r="AK19" s="42">
        <f t="shared" si="9"/>
        <v>0</v>
      </c>
      <c r="AL19" s="10"/>
      <c r="AM19" s="8"/>
      <c r="AN19" s="182"/>
      <c r="AO19" s="42">
        <f t="shared" si="10"/>
        <v>0</v>
      </c>
      <c r="AP19" s="10"/>
      <c r="AQ19" s="8"/>
      <c r="AR19" s="182"/>
      <c r="AS19" s="42">
        <f t="shared" si="11"/>
        <v>0</v>
      </c>
      <c r="AT19" s="10"/>
      <c r="AU19" s="8"/>
      <c r="AV19" s="182"/>
      <c r="AW19" s="42">
        <f t="shared" si="12"/>
        <v>0</v>
      </c>
      <c r="AX19" s="10"/>
      <c r="AY19" s="8"/>
      <c r="AZ19" s="182"/>
      <c r="BA19" s="42">
        <f t="shared" si="13"/>
        <v>0</v>
      </c>
      <c r="BB19" s="10"/>
      <c r="BC19" s="8"/>
      <c r="BD19" s="182"/>
      <c r="BE19" s="42">
        <f t="shared" si="14"/>
        <v>0</v>
      </c>
      <c r="BF19" s="10"/>
      <c r="BG19" s="8"/>
      <c r="BH19" s="182"/>
      <c r="BI19" s="42">
        <f t="shared" si="15"/>
        <v>0</v>
      </c>
      <c r="BJ19" s="10"/>
      <c r="BK19" s="8"/>
      <c r="BL19" s="182"/>
      <c r="BM19" s="42">
        <f t="shared" si="16"/>
        <v>0</v>
      </c>
      <c r="BN19" s="10"/>
      <c r="BO19" s="8"/>
      <c r="BP19" s="182"/>
      <c r="BQ19" s="42">
        <f t="shared" si="17"/>
        <v>0</v>
      </c>
      <c r="BR19" s="10"/>
      <c r="BS19" s="8"/>
      <c r="BT19" s="182"/>
      <c r="BU19" s="122">
        <f t="shared" si="18"/>
        <v>0</v>
      </c>
    </row>
    <row r="20" spans="1:73" ht="11.1" customHeight="1" x14ac:dyDescent="0.3">
      <c r="A20" s="176">
        <v>15</v>
      </c>
      <c r="B20" s="161">
        <f>'инд. оценки 2 кл.'!A20</f>
        <v>0</v>
      </c>
      <c r="C20" s="10"/>
      <c r="D20" s="182"/>
      <c r="E20" s="122">
        <f t="shared" si="0"/>
        <v>0</v>
      </c>
      <c r="F20" s="10"/>
      <c r="G20" s="182"/>
      <c r="H20" s="122">
        <f t="shared" si="1"/>
        <v>0</v>
      </c>
      <c r="I20" s="10"/>
      <c r="J20" s="182"/>
      <c r="K20" s="122">
        <f t="shared" si="2"/>
        <v>0</v>
      </c>
      <c r="L20" s="10"/>
      <c r="M20" s="182"/>
      <c r="N20" s="122">
        <f t="shared" si="3"/>
        <v>0</v>
      </c>
      <c r="O20" s="226"/>
      <c r="P20" s="8"/>
      <c r="Q20" s="122">
        <f t="shared" si="4"/>
        <v>0</v>
      </c>
      <c r="R20" s="10"/>
      <c r="S20" s="8"/>
      <c r="T20" s="182"/>
      <c r="U20" s="42">
        <f t="shared" si="5"/>
        <v>0</v>
      </c>
      <c r="V20" s="10"/>
      <c r="W20" s="8"/>
      <c r="X20" s="182"/>
      <c r="Y20" s="42">
        <f t="shared" si="6"/>
        <v>0</v>
      </c>
      <c r="Z20" s="10"/>
      <c r="AA20" s="8"/>
      <c r="AB20" s="182"/>
      <c r="AC20" s="42">
        <f t="shared" si="7"/>
        <v>0</v>
      </c>
      <c r="AD20" s="10"/>
      <c r="AE20" s="8"/>
      <c r="AF20" s="182"/>
      <c r="AG20" s="42">
        <f t="shared" si="8"/>
        <v>0</v>
      </c>
      <c r="AH20" s="10"/>
      <c r="AI20" s="8"/>
      <c r="AJ20" s="182"/>
      <c r="AK20" s="42">
        <f t="shared" si="9"/>
        <v>0</v>
      </c>
      <c r="AL20" s="10"/>
      <c r="AM20" s="8"/>
      <c r="AN20" s="182"/>
      <c r="AO20" s="42">
        <f t="shared" si="10"/>
        <v>0</v>
      </c>
      <c r="AP20" s="10"/>
      <c r="AQ20" s="8"/>
      <c r="AR20" s="182"/>
      <c r="AS20" s="42">
        <f t="shared" si="11"/>
        <v>0</v>
      </c>
      <c r="AT20" s="10"/>
      <c r="AU20" s="8"/>
      <c r="AV20" s="182"/>
      <c r="AW20" s="42">
        <f t="shared" si="12"/>
        <v>0</v>
      </c>
      <c r="AX20" s="10"/>
      <c r="AY20" s="8"/>
      <c r="AZ20" s="182"/>
      <c r="BA20" s="42">
        <f t="shared" si="13"/>
        <v>0</v>
      </c>
      <c r="BB20" s="10"/>
      <c r="BC20" s="8"/>
      <c r="BD20" s="182"/>
      <c r="BE20" s="42">
        <f t="shared" si="14"/>
        <v>0</v>
      </c>
      <c r="BF20" s="10"/>
      <c r="BG20" s="8"/>
      <c r="BH20" s="182"/>
      <c r="BI20" s="42">
        <f t="shared" si="15"/>
        <v>0</v>
      </c>
      <c r="BJ20" s="10"/>
      <c r="BK20" s="8"/>
      <c r="BL20" s="182"/>
      <c r="BM20" s="42">
        <f t="shared" si="16"/>
        <v>0</v>
      </c>
      <c r="BN20" s="10"/>
      <c r="BO20" s="8"/>
      <c r="BP20" s="182"/>
      <c r="BQ20" s="42">
        <f t="shared" si="17"/>
        <v>0</v>
      </c>
      <c r="BR20" s="10"/>
      <c r="BS20" s="8"/>
      <c r="BT20" s="182"/>
      <c r="BU20" s="122">
        <f t="shared" si="18"/>
        <v>0</v>
      </c>
    </row>
    <row r="21" spans="1:73" ht="11.1" customHeight="1" x14ac:dyDescent="0.3">
      <c r="A21" s="176">
        <v>16</v>
      </c>
      <c r="B21" s="161">
        <f>'инд. оценки 2 кл.'!A21</f>
        <v>0</v>
      </c>
      <c r="C21" s="10"/>
      <c r="D21" s="182"/>
      <c r="E21" s="122">
        <f t="shared" si="0"/>
        <v>0</v>
      </c>
      <c r="F21" s="10"/>
      <c r="G21" s="182"/>
      <c r="H21" s="122">
        <f t="shared" si="1"/>
        <v>0</v>
      </c>
      <c r="I21" s="10"/>
      <c r="J21" s="182"/>
      <c r="K21" s="122">
        <f t="shared" si="2"/>
        <v>0</v>
      </c>
      <c r="L21" s="10"/>
      <c r="M21" s="182"/>
      <c r="N21" s="122">
        <f t="shared" si="3"/>
        <v>0</v>
      </c>
      <c r="O21" s="226"/>
      <c r="P21" s="8"/>
      <c r="Q21" s="122">
        <f t="shared" si="4"/>
        <v>0</v>
      </c>
      <c r="R21" s="10"/>
      <c r="S21" s="8"/>
      <c r="T21" s="182"/>
      <c r="U21" s="42">
        <f t="shared" si="5"/>
        <v>0</v>
      </c>
      <c r="V21" s="10"/>
      <c r="W21" s="8"/>
      <c r="X21" s="182"/>
      <c r="Y21" s="42">
        <f t="shared" si="6"/>
        <v>0</v>
      </c>
      <c r="Z21" s="10"/>
      <c r="AA21" s="8"/>
      <c r="AB21" s="182"/>
      <c r="AC21" s="42">
        <f t="shared" si="7"/>
        <v>0</v>
      </c>
      <c r="AD21" s="10"/>
      <c r="AE21" s="8"/>
      <c r="AF21" s="182"/>
      <c r="AG21" s="42">
        <f t="shared" si="8"/>
        <v>0</v>
      </c>
      <c r="AH21" s="10"/>
      <c r="AI21" s="8"/>
      <c r="AJ21" s="182"/>
      <c r="AK21" s="42">
        <f t="shared" si="9"/>
        <v>0</v>
      </c>
      <c r="AL21" s="10"/>
      <c r="AM21" s="8"/>
      <c r="AN21" s="182"/>
      <c r="AO21" s="42">
        <f t="shared" si="10"/>
        <v>0</v>
      </c>
      <c r="AP21" s="10"/>
      <c r="AQ21" s="8"/>
      <c r="AR21" s="182"/>
      <c r="AS21" s="42">
        <f t="shared" si="11"/>
        <v>0</v>
      </c>
      <c r="AT21" s="10"/>
      <c r="AU21" s="8"/>
      <c r="AV21" s="182"/>
      <c r="AW21" s="42">
        <f t="shared" si="12"/>
        <v>0</v>
      </c>
      <c r="AX21" s="10"/>
      <c r="AY21" s="8"/>
      <c r="AZ21" s="182"/>
      <c r="BA21" s="42">
        <f t="shared" si="13"/>
        <v>0</v>
      </c>
      <c r="BB21" s="10"/>
      <c r="BC21" s="8"/>
      <c r="BD21" s="182"/>
      <c r="BE21" s="42">
        <f t="shared" si="14"/>
        <v>0</v>
      </c>
      <c r="BF21" s="10"/>
      <c r="BG21" s="8"/>
      <c r="BH21" s="182"/>
      <c r="BI21" s="42">
        <f t="shared" si="15"/>
        <v>0</v>
      </c>
      <c r="BJ21" s="10"/>
      <c r="BK21" s="8"/>
      <c r="BL21" s="182"/>
      <c r="BM21" s="42">
        <f t="shared" si="16"/>
        <v>0</v>
      </c>
      <c r="BN21" s="10"/>
      <c r="BO21" s="8"/>
      <c r="BP21" s="182"/>
      <c r="BQ21" s="42">
        <f t="shared" si="17"/>
        <v>0</v>
      </c>
      <c r="BR21" s="10"/>
      <c r="BS21" s="8"/>
      <c r="BT21" s="182"/>
      <c r="BU21" s="122">
        <f t="shared" si="18"/>
        <v>0</v>
      </c>
    </row>
    <row r="22" spans="1:73" ht="11.1" customHeight="1" x14ac:dyDescent="0.3">
      <c r="A22" s="176">
        <v>17</v>
      </c>
      <c r="B22" s="161">
        <f>'инд. оценки 2 кл.'!A22</f>
        <v>0</v>
      </c>
      <c r="C22" s="10"/>
      <c r="D22" s="182"/>
      <c r="E22" s="122">
        <f t="shared" si="0"/>
        <v>0</v>
      </c>
      <c r="F22" s="10"/>
      <c r="G22" s="182"/>
      <c r="H22" s="122">
        <f t="shared" si="1"/>
        <v>0</v>
      </c>
      <c r="I22" s="10"/>
      <c r="J22" s="182"/>
      <c r="K22" s="122">
        <f t="shared" si="2"/>
        <v>0</v>
      </c>
      <c r="L22" s="10"/>
      <c r="M22" s="182"/>
      <c r="N22" s="122">
        <f t="shared" si="3"/>
        <v>0</v>
      </c>
      <c r="O22" s="226"/>
      <c r="P22" s="8"/>
      <c r="Q22" s="122">
        <f t="shared" si="4"/>
        <v>0</v>
      </c>
      <c r="R22" s="10"/>
      <c r="S22" s="8"/>
      <c r="T22" s="182"/>
      <c r="U22" s="42">
        <f t="shared" si="5"/>
        <v>0</v>
      </c>
      <c r="V22" s="10"/>
      <c r="W22" s="8"/>
      <c r="X22" s="182"/>
      <c r="Y22" s="42">
        <f t="shared" si="6"/>
        <v>0</v>
      </c>
      <c r="Z22" s="10"/>
      <c r="AA22" s="8"/>
      <c r="AB22" s="182"/>
      <c r="AC22" s="42">
        <f t="shared" si="7"/>
        <v>0</v>
      </c>
      <c r="AD22" s="10"/>
      <c r="AE22" s="8"/>
      <c r="AF22" s="182"/>
      <c r="AG22" s="42">
        <f t="shared" si="8"/>
        <v>0</v>
      </c>
      <c r="AH22" s="10"/>
      <c r="AI22" s="8"/>
      <c r="AJ22" s="182"/>
      <c r="AK22" s="42">
        <f t="shared" si="9"/>
        <v>0</v>
      </c>
      <c r="AL22" s="10"/>
      <c r="AM22" s="8"/>
      <c r="AN22" s="182"/>
      <c r="AO22" s="42">
        <f t="shared" si="10"/>
        <v>0</v>
      </c>
      <c r="AP22" s="10"/>
      <c r="AQ22" s="8"/>
      <c r="AR22" s="182"/>
      <c r="AS22" s="42">
        <f t="shared" si="11"/>
        <v>0</v>
      </c>
      <c r="AT22" s="10"/>
      <c r="AU22" s="8"/>
      <c r="AV22" s="182"/>
      <c r="AW22" s="42">
        <f t="shared" si="12"/>
        <v>0</v>
      </c>
      <c r="AX22" s="10"/>
      <c r="AY22" s="8"/>
      <c r="AZ22" s="182"/>
      <c r="BA22" s="42">
        <f t="shared" si="13"/>
        <v>0</v>
      </c>
      <c r="BB22" s="10"/>
      <c r="BC22" s="8"/>
      <c r="BD22" s="182"/>
      <c r="BE22" s="42">
        <f t="shared" si="14"/>
        <v>0</v>
      </c>
      <c r="BF22" s="10"/>
      <c r="BG22" s="8"/>
      <c r="BH22" s="182"/>
      <c r="BI22" s="42">
        <f t="shared" si="15"/>
        <v>0</v>
      </c>
      <c r="BJ22" s="10"/>
      <c r="BK22" s="8"/>
      <c r="BL22" s="182"/>
      <c r="BM22" s="42">
        <f t="shared" si="16"/>
        <v>0</v>
      </c>
      <c r="BN22" s="10"/>
      <c r="BO22" s="8"/>
      <c r="BP22" s="182"/>
      <c r="BQ22" s="42">
        <f t="shared" si="17"/>
        <v>0</v>
      </c>
      <c r="BR22" s="10"/>
      <c r="BS22" s="8"/>
      <c r="BT22" s="182"/>
      <c r="BU22" s="122">
        <f t="shared" si="18"/>
        <v>0</v>
      </c>
    </row>
    <row r="23" spans="1:73" ht="11.1" customHeight="1" x14ac:dyDescent="0.3">
      <c r="A23" s="176">
        <v>18</v>
      </c>
      <c r="B23" s="161">
        <f>'инд. оценки 2 кл.'!A23</f>
        <v>0</v>
      </c>
      <c r="C23" s="10"/>
      <c r="D23" s="182"/>
      <c r="E23" s="122">
        <f t="shared" si="0"/>
        <v>0</v>
      </c>
      <c r="F23" s="10"/>
      <c r="G23" s="182"/>
      <c r="H23" s="122">
        <f t="shared" si="1"/>
        <v>0</v>
      </c>
      <c r="I23" s="10"/>
      <c r="J23" s="182"/>
      <c r="K23" s="122">
        <f t="shared" si="2"/>
        <v>0</v>
      </c>
      <c r="L23" s="10"/>
      <c r="M23" s="182"/>
      <c r="N23" s="122">
        <f t="shared" si="3"/>
        <v>0</v>
      </c>
      <c r="O23" s="226"/>
      <c r="P23" s="8"/>
      <c r="Q23" s="122">
        <f t="shared" si="4"/>
        <v>0</v>
      </c>
      <c r="R23" s="10"/>
      <c r="S23" s="8"/>
      <c r="T23" s="182"/>
      <c r="U23" s="42">
        <f t="shared" si="5"/>
        <v>0</v>
      </c>
      <c r="V23" s="10"/>
      <c r="W23" s="8"/>
      <c r="X23" s="182"/>
      <c r="Y23" s="42">
        <f t="shared" si="6"/>
        <v>0</v>
      </c>
      <c r="Z23" s="10"/>
      <c r="AA23" s="8"/>
      <c r="AB23" s="182"/>
      <c r="AC23" s="42">
        <f t="shared" si="7"/>
        <v>0</v>
      </c>
      <c r="AD23" s="10"/>
      <c r="AE23" s="8"/>
      <c r="AF23" s="182"/>
      <c r="AG23" s="42">
        <f t="shared" si="8"/>
        <v>0</v>
      </c>
      <c r="AH23" s="10"/>
      <c r="AI23" s="8"/>
      <c r="AJ23" s="182"/>
      <c r="AK23" s="42">
        <f t="shared" si="9"/>
        <v>0</v>
      </c>
      <c r="AL23" s="10"/>
      <c r="AM23" s="8"/>
      <c r="AN23" s="182"/>
      <c r="AO23" s="42">
        <f t="shared" si="10"/>
        <v>0</v>
      </c>
      <c r="AP23" s="10"/>
      <c r="AQ23" s="8"/>
      <c r="AR23" s="182"/>
      <c r="AS23" s="42">
        <f t="shared" si="11"/>
        <v>0</v>
      </c>
      <c r="AT23" s="10"/>
      <c r="AU23" s="8"/>
      <c r="AV23" s="182"/>
      <c r="AW23" s="42">
        <f t="shared" si="12"/>
        <v>0</v>
      </c>
      <c r="AX23" s="10"/>
      <c r="AY23" s="8"/>
      <c r="AZ23" s="182"/>
      <c r="BA23" s="42">
        <f t="shared" si="13"/>
        <v>0</v>
      </c>
      <c r="BB23" s="10"/>
      <c r="BC23" s="8"/>
      <c r="BD23" s="182"/>
      <c r="BE23" s="42">
        <f t="shared" si="14"/>
        <v>0</v>
      </c>
      <c r="BF23" s="10"/>
      <c r="BG23" s="8"/>
      <c r="BH23" s="182"/>
      <c r="BI23" s="42">
        <f t="shared" si="15"/>
        <v>0</v>
      </c>
      <c r="BJ23" s="10"/>
      <c r="BK23" s="8"/>
      <c r="BL23" s="182"/>
      <c r="BM23" s="42">
        <f t="shared" si="16"/>
        <v>0</v>
      </c>
      <c r="BN23" s="10"/>
      <c r="BO23" s="8"/>
      <c r="BP23" s="182"/>
      <c r="BQ23" s="42">
        <f t="shared" si="17"/>
        <v>0</v>
      </c>
      <c r="BR23" s="10"/>
      <c r="BS23" s="8"/>
      <c r="BT23" s="182"/>
      <c r="BU23" s="122">
        <f t="shared" si="18"/>
        <v>0</v>
      </c>
    </row>
    <row r="24" spans="1:73" ht="11.1" customHeight="1" x14ac:dyDescent="0.3">
      <c r="A24" s="176">
        <v>19</v>
      </c>
      <c r="B24" s="161">
        <f>'инд. оценки 2 кл.'!A24</f>
        <v>0</v>
      </c>
      <c r="C24" s="10"/>
      <c r="D24" s="182"/>
      <c r="E24" s="122">
        <f t="shared" si="0"/>
        <v>0</v>
      </c>
      <c r="F24" s="10"/>
      <c r="G24" s="182"/>
      <c r="H24" s="122">
        <f t="shared" si="1"/>
        <v>0</v>
      </c>
      <c r="I24" s="10"/>
      <c r="J24" s="182"/>
      <c r="K24" s="122">
        <f t="shared" si="2"/>
        <v>0</v>
      </c>
      <c r="L24" s="10"/>
      <c r="M24" s="182"/>
      <c r="N24" s="122">
        <f t="shared" si="3"/>
        <v>0</v>
      </c>
      <c r="O24" s="226"/>
      <c r="P24" s="8"/>
      <c r="Q24" s="122">
        <f t="shared" si="4"/>
        <v>0</v>
      </c>
      <c r="R24" s="10"/>
      <c r="S24" s="8"/>
      <c r="T24" s="182"/>
      <c r="U24" s="42">
        <f t="shared" si="5"/>
        <v>0</v>
      </c>
      <c r="V24" s="10"/>
      <c r="W24" s="8"/>
      <c r="X24" s="182"/>
      <c r="Y24" s="42">
        <f t="shared" si="6"/>
        <v>0</v>
      </c>
      <c r="Z24" s="10"/>
      <c r="AA24" s="8"/>
      <c r="AB24" s="182"/>
      <c r="AC24" s="42">
        <f t="shared" si="7"/>
        <v>0</v>
      </c>
      <c r="AD24" s="10"/>
      <c r="AE24" s="8"/>
      <c r="AF24" s="182"/>
      <c r="AG24" s="42">
        <f t="shared" si="8"/>
        <v>0</v>
      </c>
      <c r="AH24" s="10"/>
      <c r="AI24" s="8"/>
      <c r="AJ24" s="182"/>
      <c r="AK24" s="42">
        <f t="shared" si="9"/>
        <v>0</v>
      </c>
      <c r="AL24" s="10"/>
      <c r="AM24" s="8"/>
      <c r="AN24" s="182"/>
      <c r="AO24" s="42">
        <f t="shared" si="10"/>
        <v>0</v>
      </c>
      <c r="AP24" s="10"/>
      <c r="AQ24" s="8"/>
      <c r="AR24" s="182"/>
      <c r="AS24" s="42">
        <f t="shared" si="11"/>
        <v>0</v>
      </c>
      <c r="AT24" s="10"/>
      <c r="AU24" s="8"/>
      <c r="AV24" s="182"/>
      <c r="AW24" s="42">
        <f t="shared" si="12"/>
        <v>0</v>
      </c>
      <c r="AX24" s="10"/>
      <c r="AY24" s="8"/>
      <c r="AZ24" s="182"/>
      <c r="BA24" s="42">
        <f t="shared" si="13"/>
        <v>0</v>
      </c>
      <c r="BB24" s="10"/>
      <c r="BC24" s="8"/>
      <c r="BD24" s="182"/>
      <c r="BE24" s="42">
        <f t="shared" si="14"/>
        <v>0</v>
      </c>
      <c r="BF24" s="10"/>
      <c r="BG24" s="8"/>
      <c r="BH24" s="182"/>
      <c r="BI24" s="42">
        <f t="shared" si="15"/>
        <v>0</v>
      </c>
      <c r="BJ24" s="10"/>
      <c r="BK24" s="8"/>
      <c r="BL24" s="182"/>
      <c r="BM24" s="42">
        <f t="shared" si="16"/>
        <v>0</v>
      </c>
      <c r="BN24" s="10"/>
      <c r="BO24" s="8"/>
      <c r="BP24" s="182"/>
      <c r="BQ24" s="42">
        <f t="shared" si="17"/>
        <v>0</v>
      </c>
      <c r="BR24" s="10"/>
      <c r="BS24" s="8"/>
      <c r="BT24" s="182"/>
      <c r="BU24" s="122">
        <f t="shared" si="18"/>
        <v>0</v>
      </c>
    </row>
    <row r="25" spans="1:73" ht="11.1" customHeight="1" x14ac:dyDescent="0.3">
      <c r="A25" s="176">
        <v>20</v>
      </c>
      <c r="B25" s="161">
        <f>'инд. оценки 2 кл.'!A25</f>
        <v>0</v>
      </c>
      <c r="C25" s="10"/>
      <c r="D25" s="182"/>
      <c r="E25" s="122">
        <f t="shared" si="0"/>
        <v>0</v>
      </c>
      <c r="F25" s="10"/>
      <c r="G25" s="182"/>
      <c r="H25" s="122">
        <f t="shared" si="1"/>
        <v>0</v>
      </c>
      <c r="I25" s="10"/>
      <c r="J25" s="182"/>
      <c r="K25" s="122">
        <f t="shared" si="2"/>
        <v>0</v>
      </c>
      <c r="L25" s="10"/>
      <c r="M25" s="182"/>
      <c r="N25" s="122">
        <f t="shared" si="3"/>
        <v>0</v>
      </c>
      <c r="O25" s="226"/>
      <c r="P25" s="8"/>
      <c r="Q25" s="122">
        <f t="shared" si="4"/>
        <v>0</v>
      </c>
      <c r="R25" s="10"/>
      <c r="S25" s="8"/>
      <c r="T25" s="182"/>
      <c r="U25" s="42">
        <f t="shared" si="5"/>
        <v>0</v>
      </c>
      <c r="V25" s="10"/>
      <c r="W25" s="8"/>
      <c r="X25" s="182"/>
      <c r="Y25" s="42">
        <f t="shared" si="6"/>
        <v>0</v>
      </c>
      <c r="Z25" s="10"/>
      <c r="AA25" s="8"/>
      <c r="AB25" s="182"/>
      <c r="AC25" s="42">
        <f t="shared" si="7"/>
        <v>0</v>
      </c>
      <c r="AD25" s="10"/>
      <c r="AE25" s="8"/>
      <c r="AF25" s="182"/>
      <c r="AG25" s="42">
        <f t="shared" si="8"/>
        <v>0</v>
      </c>
      <c r="AH25" s="10"/>
      <c r="AI25" s="8"/>
      <c r="AJ25" s="182"/>
      <c r="AK25" s="42">
        <f t="shared" si="9"/>
        <v>0</v>
      </c>
      <c r="AL25" s="10"/>
      <c r="AM25" s="8"/>
      <c r="AN25" s="182"/>
      <c r="AO25" s="42">
        <f t="shared" si="10"/>
        <v>0</v>
      </c>
      <c r="AP25" s="10"/>
      <c r="AQ25" s="8"/>
      <c r="AR25" s="182"/>
      <c r="AS25" s="42">
        <f t="shared" si="11"/>
        <v>0</v>
      </c>
      <c r="AT25" s="10"/>
      <c r="AU25" s="8"/>
      <c r="AV25" s="182"/>
      <c r="AW25" s="42">
        <f t="shared" si="12"/>
        <v>0</v>
      </c>
      <c r="AX25" s="10"/>
      <c r="AY25" s="8"/>
      <c r="AZ25" s="182"/>
      <c r="BA25" s="42">
        <f t="shared" si="13"/>
        <v>0</v>
      </c>
      <c r="BB25" s="10"/>
      <c r="BC25" s="8"/>
      <c r="BD25" s="182"/>
      <c r="BE25" s="42">
        <f t="shared" si="14"/>
        <v>0</v>
      </c>
      <c r="BF25" s="10"/>
      <c r="BG25" s="8"/>
      <c r="BH25" s="182"/>
      <c r="BI25" s="42">
        <f t="shared" si="15"/>
        <v>0</v>
      </c>
      <c r="BJ25" s="10"/>
      <c r="BK25" s="8"/>
      <c r="BL25" s="182"/>
      <c r="BM25" s="42">
        <f t="shared" si="16"/>
        <v>0</v>
      </c>
      <c r="BN25" s="10"/>
      <c r="BO25" s="8"/>
      <c r="BP25" s="182"/>
      <c r="BQ25" s="42">
        <f t="shared" si="17"/>
        <v>0</v>
      </c>
      <c r="BR25" s="10"/>
      <c r="BS25" s="8"/>
      <c r="BT25" s="182"/>
      <c r="BU25" s="122">
        <f t="shared" si="18"/>
        <v>0</v>
      </c>
    </row>
    <row r="26" spans="1:73" ht="11.1" customHeight="1" x14ac:dyDescent="0.3">
      <c r="A26" s="176">
        <v>21</v>
      </c>
      <c r="B26" s="161">
        <f>'инд. оценки 2 кл.'!A26</f>
        <v>0</v>
      </c>
      <c r="C26" s="10"/>
      <c r="D26" s="182"/>
      <c r="E26" s="122">
        <f t="shared" si="0"/>
        <v>0</v>
      </c>
      <c r="F26" s="10"/>
      <c r="G26" s="182"/>
      <c r="H26" s="122">
        <f t="shared" si="1"/>
        <v>0</v>
      </c>
      <c r="I26" s="10"/>
      <c r="J26" s="182"/>
      <c r="K26" s="122">
        <f t="shared" si="2"/>
        <v>0</v>
      </c>
      <c r="L26" s="10"/>
      <c r="M26" s="182"/>
      <c r="N26" s="122">
        <f t="shared" si="3"/>
        <v>0</v>
      </c>
      <c r="O26" s="226"/>
      <c r="P26" s="8"/>
      <c r="Q26" s="122">
        <f t="shared" si="4"/>
        <v>0</v>
      </c>
      <c r="R26" s="10"/>
      <c r="S26" s="8"/>
      <c r="T26" s="182"/>
      <c r="U26" s="42">
        <f t="shared" si="5"/>
        <v>0</v>
      </c>
      <c r="V26" s="10"/>
      <c r="W26" s="8"/>
      <c r="X26" s="182"/>
      <c r="Y26" s="42">
        <f t="shared" si="6"/>
        <v>0</v>
      </c>
      <c r="Z26" s="10"/>
      <c r="AA26" s="8"/>
      <c r="AB26" s="182"/>
      <c r="AC26" s="42">
        <f t="shared" si="7"/>
        <v>0</v>
      </c>
      <c r="AD26" s="10"/>
      <c r="AE26" s="8"/>
      <c r="AF26" s="182"/>
      <c r="AG26" s="42">
        <f t="shared" si="8"/>
        <v>0</v>
      </c>
      <c r="AH26" s="10"/>
      <c r="AI26" s="8"/>
      <c r="AJ26" s="182"/>
      <c r="AK26" s="42">
        <f t="shared" si="9"/>
        <v>0</v>
      </c>
      <c r="AL26" s="10"/>
      <c r="AM26" s="8"/>
      <c r="AN26" s="182"/>
      <c r="AO26" s="42">
        <f t="shared" si="10"/>
        <v>0</v>
      </c>
      <c r="AP26" s="10"/>
      <c r="AQ26" s="8"/>
      <c r="AR26" s="182"/>
      <c r="AS26" s="42">
        <f t="shared" si="11"/>
        <v>0</v>
      </c>
      <c r="AT26" s="10"/>
      <c r="AU26" s="8"/>
      <c r="AV26" s="182"/>
      <c r="AW26" s="42">
        <f t="shared" si="12"/>
        <v>0</v>
      </c>
      <c r="AX26" s="10"/>
      <c r="AY26" s="8"/>
      <c r="AZ26" s="182"/>
      <c r="BA26" s="42">
        <f t="shared" si="13"/>
        <v>0</v>
      </c>
      <c r="BB26" s="10"/>
      <c r="BC26" s="8"/>
      <c r="BD26" s="182"/>
      <c r="BE26" s="42">
        <f t="shared" si="14"/>
        <v>0</v>
      </c>
      <c r="BF26" s="10"/>
      <c r="BG26" s="8"/>
      <c r="BH26" s="182"/>
      <c r="BI26" s="42">
        <f t="shared" si="15"/>
        <v>0</v>
      </c>
      <c r="BJ26" s="10"/>
      <c r="BK26" s="8"/>
      <c r="BL26" s="182"/>
      <c r="BM26" s="42">
        <f t="shared" si="16"/>
        <v>0</v>
      </c>
      <c r="BN26" s="10"/>
      <c r="BO26" s="8"/>
      <c r="BP26" s="182"/>
      <c r="BQ26" s="42">
        <f t="shared" si="17"/>
        <v>0</v>
      </c>
      <c r="BR26" s="10"/>
      <c r="BS26" s="8"/>
      <c r="BT26" s="182"/>
      <c r="BU26" s="122">
        <f t="shared" si="18"/>
        <v>0</v>
      </c>
    </row>
    <row r="27" spans="1:73" ht="11.1" customHeight="1" x14ac:dyDescent="0.3">
      <c r="A27" s="176">
        <v>22</v>
      </c>
      <c r="B27" s="161">
        <f>'инд. оценки 2 кл.'!A27</f>
        <v>0</v>
      </c>
      <c r="C27" s="10"/>
      <c r="D27" s="182"/>
      <c r="E27" s="122">
        <f t="shared" si="0"/>
        <v>0</v>
      </c>
      <c r="F27" s="10"/>
      <c r="G27" s="182"/>
      <c r="H27" s="122">
        <f t="shared" si="1"/>
        <v>0</v>
      </c>
      <c r="I27" s="10"/>
      <c r="J27" s="182"/>
      <c r="K27" s="122">
        <f t="shared" si="2"/>
        <v>0</v>
      </c>
      <c r="L27" s="10"/>
      <c r="M27" s="182"/>
      <c r="N27" s="122">
        <f t="shared" si="3"/>
        <v>0</v>
      </c>
      <c r="O27" s="226"/>
      <c r="P27" s="8"/>
      <c r="Q27" s="122">
        <f t="shared" si="4"/>
        <v>0</v>
      </c>
      <c r="R27" s="10"/>
      <c r="S27" s="8"/>
      <c r="T27" s="182"/>
      <c r="U27" s="42">
        <f t="shared" si="5"/>
        <v>0</v>
      </c>
      <c r="V27" s="10"/>
      <c r="W27" s="8"/>
      <c r="X27" s="182"/>
      <c r="Y27" s="42">
        <f t="shared" si="6"/>
        <v>0</v>
      </c>
      <c r="Z27" s="10"/>
      <c r="AA27" s="8"/>
      <c r="AB27" s="182"/>
      <c r="AC27" s="42">
        <f t="shared" si="7"/>
        <v>0</v>
      </c>
      <c r="AD27" s="10"/>
      <c r="AE27" s="8"/>
      <c r="AF27" s="182"/>
      <c r="AG27" s="42">
        <f t="shared" si="8"/>
        <v>0</v>
      </c>
      <c r="AH27" s="10"/>
      <c r="AI27" s="8"/>
      <c r="AJ27" s="182"/>
      <c r="AK27" s="42">
        <f t="shared" si="9"/>
        <v>0</v>
      </c>
      <c r="AL27" s="10"/>
      <c r="AM27" s="8"/>
      <c r="AN27" s="182"/>
      <c r="AO27" s="42">
        <f t="shared" si="10"/>
        <v>0</v>
      </c>
      <c r="AP27" s="10"/>
      <c r="AQ27" s="8"/>
      <c r="AR27" s="182"/>
      <c r="AS27" s="42">
        <f t="shared" si="11"/>
        <v>0</v>
      </c>
      <c r="AT27" s="10"/>
      <c r="AU27" s="8"/>
      <c r="AV27" s="182"/>
      <c r="AW27" s="42">
        <f t="shared" si="12"/>
        <v>0</v>
      </c>
      <c r="AX27" s="10"/>
      <c r="AY27" s="8"/>
      <c r="AZ27" s="182"/>
      <c r="BA27" s="42">
        <f t="shared" si="13"/>
        <v>0</v>
      </c>
      <c r="BB27" s="10"/>
      <c r="BC27" s="8"/>
      <c r="BD27" s="182"/>
      <c r="BE27" s="42">
        <f t="shared" si="14"/>
        <v>0</v>
      </c>
      <c r="BF27" s="10"/>
      <c r="BG27" s="8"/>
      <c r="BH27" s="182"/>
      <c r="BI27" s="42">
        <f t="shared" si="15"/>
        <v>0</v>
      </c>
      <c r="BJ27" s="10"/>
      <c r="BK27" s="8"/>
      <c r="BL27" s="182"/>
      <c r="BM27" s="42">
        <f t="shared" si="16"/>
        <v>0</v>
      </c>
      <c r="BN27" s="10"/>
      <c r="BO27" s="8"/>
      <c r="BP27" s="182"/>
      <c r="BQ27" s="42">
        <f t="shared" si="17"/>
        <v>0</v>
      </c>
      <c r="BR27" s="10"/>
      <c r="BS27" s="8"/>
      <c r="BT27" s="182"/>
      <c r="BU27" s="122">
        <f t="shared" si="18"/>
        <v>0</v>
      </c>
    </row>
    <row r="28" spans="1:73" ht="11.1" customHeight="1" x14ac:dyDescent="0.3">
      <c r="A28" s="176">
        <v>23</v>
      </c>
      <c r="B28" s="161">
        <f>'инд. оценки 2 кл.'!A28</f>
        <v>0</v>
      </c>
      <c r="C28" s="10"/>
      <c r="D28" s="182"/>
      <c r="E28" s="122">
        <f t="shared" si="0"/>
        <v>0</v>
      </c>
      <c r="F28" s="10"/>
      <c r="G28" s="182"/>
      <c r="H28" s="122">
        <f t="shared" si="1"/>
        <v>0</v>
      </c>
      <c r="I28" s="10"/>
      <c r="J28" s="182"/>
      <c r="K28" s="122">
        <f t="shared" si="2"/>
        <v>0</v>
      </c>
      <c r="L28" s="10"/>
      <c r="M28" s="182"/>
      <c r="N28" s="122">
        <f t="shared" si="3"/>
        <v>0</v>
      </c>
      <c r="O28" s="226"/>
      <c r="P28" s="8"/>
      <c r="Q28" s="122">
        <f t="shared" si="4"/>
        <v>0</v>
      </c>
      <c r="R28" s="10"/>
      <c r="S28" s="8"/>
      <c r="T28" s="182"/>
      <c r="U28" s="42">
        <f t="shared" si="5"/>
        <v>0</v>
      </c>
      <c r="V28" s="10"/>
      <c r="W28" s="8"/>
      <c r="X28" s="182"/>
      <c r="Y28" s="42">
        <f t="shared" si="6"/>
        <v>0</v>
      </c>
      <c r="Z28" s="10"/>
      <c r="AA28" s="8"/>
      <c r="AB28" s="182"/>
      <c r="AC28" s="42">
        <f t="shared" si="7"/>
        <v>0</v>
      </c>
      <c r="AD28" s="10"/>
      <c r="AE28" s="8"/>
      <c r="AF28" s="182"/>
      <c r="AG28" s="42">
        <f t="shared" si="8"/>
        <v>0</v>
      </c>
      <c r="AH28" s="10"/>
      <c r="AI28" s="8"/>
      <c r="AJ28" s="182"/>
      <c r="AK28" s="42">
        <f t="shared" si="9"/>
        <v>0</v>
      </c>
      <c r="AL28" s="10"/>
      <c r="AM28" s="8"/>
      <c r="AN28" s="182"/>
      <c r="AO28" s="42">
        <f t="shared" si="10"/>
        <v>0</v>
      </c>
      <c r="AP28" s="10"/>
      <c r="AQ28" s="8"/>
      <c r="AR28" s="182"/>
      <c r="AS28" s="42">
        <f t="shared" si="11"/>
        <v>0</v>
      </c>
      <c r="AT28" s="10"/>
      <c r="AU28" s="8"/>
      <c r="AV28" s="182"/>
      <c r="AW28" s="42">
        <f t="shared" si="12"/>
        <v>0</v>
      </c>
      <c r="AX28" s="10"/>
      <c r="AY28" s="8"/>
      <c r="AZ28" s="182"/>
      <c r="BA28" s="42">
        <f t="shared" si="13"/>
        <v>0</v>
      </c>
      <c r="BB28" s="10"/>
      <c r="BC28" s="8"/>
      <c r="BD28" s="182"/>
      <c r="BE28" s="42">
        <f t="shared" si="14"/>
        <v>0</v>
      </c>
      <c r="BF28" s="10"/>
      <c r="BG28" s="8"/>
      <c r="BH28" s="182"/>
      <c r="BI28" s="42">
        <f t="shared" si="15"/>
        <v>0</v>
      </c>
      <c r="BJ28" s="10"/>
      <c r="BK28" s="8"/>
      <c r="BL28" s="182"/>
      <c r="BM28" s="42">
        <f t="shared" si="16"/>
        <v>0</v>
      </c>
      <c r="BN28" s="10"/>
      <c r="BO28" s="8"/>
      <c r="BP28" s="182"/>
      <c r="BQ28" s="42">
        <f t="shared" si="17"/>
        <v>0</v>
      </c>
      <c r="BR28" s="10"/>
      <c r="BS28" s="8"/>
      <c r="BT28" s="182"/>
      <c r="BU28" s="122">
        <f t="shared" si="18"/>
        <v>0</v>
      </c>
    </row>
    <row r="29" spans="1:73" ht="11.1" customHeight="1" x14ac:dyDescent="0.3">
      <c r="A29" s="176">
        <v>24</v>
      </c>
      <c r="B29" s="161">
        <f>'инд. оценки 2 кл.'!A29</f>
        <v>0</v>
      </c>
      <c r="C29" s="10"/>
      <c r="D29" s="182"/>
      <c r="E29" s="122">
        <f t="shared" si="0"/>
        <v>0</v>
      </c>
      <c r="F29" s="10"/>
      <c r="G29" s="182"/>
      <c r="H29" s="122">
        <f t="shared" si="1"/>
        <v>0</v>
      </c>
      <c r="I29" s="10"/>
      <c r="J29" s="182"/>
      <c r="K29" s="122">
        <f t="shared" si="2"/>
        <v>0</v>
      </c>
      <c r="L29" s="10"/>
      <c r="M29" s="182"/>
      <c r="N29" s="122">
        <f t="shared" si="3"/>
        <v>0</v>
      </c>
      <c r="O29" s="226"/>
      <c r="P29" s="8"/>
      <c r="Q29" s="122">
        <f t="shared" si="4"/>
        <v>0</v>
      </c>
      <c r="R29" s="10"/>
      <c r="S29" s="8"/>
      <c r="T29" s="182"/>
      <c r="U29" s="42">
        <f t="shared" si="5"/>
        <v>0</v>
      </c>
      <c r="V29" s="10"/>
      <c r="W29" s="8"/>
      <c r="X29" s="182"/>
      <c r="Y29" s="42">
        <f t="shared" si="6"/>
        <v>0</v>
      </c>
      <c r="Z29" s="10"/>
      <c r="AA29" s="8"/>
      <c r="AB29" s="182"/>
      <c r="AC29" s="42">
        <f t="shared" si="7"/>
        <v>0</v>
      </c>
      <c r="AD29" s="10"/>
      <c r="AE29" s="8"/>
      <c r="AF29" s="182"/>
      <c r="AG29" s="42">
        <f t="shared" si="8"/>
        <v>0</v>
      </c>
      <c r="AH29" s="10"/>
      <c r="AI29" s="8"/>
      <c r="AJ29" s="182"/>
      <c r="AK29" s="42">
        <f t="shared" si="9"/>
        <v>0</v>
      </c>
      <c r="AL29" s="10"/>
      <c r="AM29" s="8"/>
      <c r="AN29" s="182"/>
      <c r="AO29" s="42">
        <f t="shared" si="10"/>
        <v>0</v>
      </c>
      <c r="AP29" s="10"/>
      <c r="AQ29" s="8"/>
      <c r="AR29" s="182"/>
      <c r="AS29" s="42">
        <f t="shared" si="11"/>
        <v>0</v>
      </c>
      <c r="AT29" s="10"/>
      <c r="AU29" s="8"/>
      <c r="AV29" s="182"/>
      <c r="AW29" s="42">
        <f t="shared" si="12"/>
        <v>0</v>
      </c>
      <c r="AX29" s="10"/>
      <c r="AY29" s="8"/>
      <c r="AZ29" s="182"/>
      <c r="BA29" s="42">
        <f t="shared" si="13"/>
        <v>0</v>
      </c>
      <c r="BB29" s="10"/>
      <c r="BC29" s="8"/>
      <c r="BD29" s="182"/>
      <c r="BE29" s="42">
        <f t="shared" si="14"/>
        <v>0</v>
      </c>
      <c r="BF29" s="10"/>
      <c r="BG29" s="8"/>
      <c r="BH29" s="182"/>
      <c r="BI29" s="42">
        <f t="shared" si="15"/>
        <v>0</v>
      </c>
      <c r="BJ29" s="10"/>
      <c r="BK29" s="8"/>
      <c r="BL29" s="182"/>
      <c r="BM29" s="42">
        <f t="shared" si="16"/>
        <v>0</v>
      </c>
      <c r="BN29" s="10"/>
      <c r="BO29" s="8"/>
      <c r="BP29" s="182"/>
      <c r="BQ29" s="42">
        <f t="shared" si="17"/>
        <v>0</v>
      </c>
      <c r="BR29" s="10"/>
      <c r="BS29" s="8"/>
      <c r="BT29" s="182"/>
      <c r="BU29" s="122">
        <f t="shared" si="18"/>
        <v>0</v>
      </c>
    </row>
    <row r="30" spans="1:73" ht="11.1" customHeight="1" x14ac:dyDescent="0.3">
      <c r="A30" s="176">
        <v>25</v>
      </c>
      <c r="B30" s="161">
        <f>'инд. оценки 2 кл.'!A30</f>
        <v>0</v>
      </c>
      <c r="C30" s="10"/>
      <c r="D30" s="182"/>
      <c r="E30" s="122">
        <f t="shared" si="0"/>
        <v>0</v>
      </c>
      <c r="F30" s="10"/>
      <c r="G30" s="182"/>
      <c r="H30" s="122">
        <f t="shared" si="1"/>
        <v>0</v>
      </c>
      <c r="I30" s="10"/>
      <c r="J30" s="182"/>
      <c r="K30" s="122">
        <f t="shared" si="2"/>
        <v>0</v>
      </c>
      <c r="L30" s="10"/>
      <c r="M30" s="182"/>
      <c r="N30" s="122">
        <f t="shared" si="3"/>
        <v>0</v>
      </c>
      <c r="O30" s="226"/>
      <c r="P30" s="8"/>
      <c r="Q30" s="122">
        <f t="shared" si="4"/>
        <v>0</v>
      </c>
      <c r="R30" s="10"/>
      <c r="S30" s="8"/>
      <c r="T30" s="182"/>
      <c r="U30" s="42">
        <f t="shared" si="5"/>
        <v>0</v>
      </c>
      <c r="V30" s="10"/>
      <c r="W30" s="8"/>
      <c r="X30" s="182"/>
      <c r="Y30" s="42">
        <f t="shared" si="6"/>
        <v>0</v>
      </c>
      <c r="Z30" s="10"/>
      <c r="AA30" s="8"/>
      <c r="AB30" s="182"/>
      <c r="AC30" s="42">
        <f t="shared" si="7"/>
        <v>0</v>
      </c>
      <c r="AD30" s="10"/>
      <c r="AE30" s="8"/>
      <c r="AF30" s="182"/>
      <c r="AG30" s="42">
        <f t="shared" si="8"/>
        <v>0</v>
      </c>
      <c r="AH30" s="10"/>
      <c r="AI30" s="8"/>
      <c r="AJ30" s="182"/>
      <c r="AK30" s="42">
        <f t="shared" si="9"/>
        <v>0</v>
      </c>
      <c r="AL30" s="10"/>
      <c r="AM30" s="8"/>
      <c r="AN30" s="182"/>
      <c r="AO30" s="42">
        <f t="shared" si="10"/>
        <v>0</v>
      </c>
      <c r="AP30" s="10"/>
      <c r="AQ30" s="8"/>
      <c r="AR30" s="182"/>
      <c r="AS30" s="42">
        <f t="shared" si="11"/>
        <v>0</v>
      </c>
      <c r="AT30" s="10"/>
      <c r="AU30" s="8"/>
      <c r="AV30" s="182"/>
      <c r="AW30" s="42">
        <f t="shared" si="12"/>
        <v>0</v>
      </c>
      <c r="AX30" s="10"/>
      <c r="AY30" s="8"/>
      <c r="AZ30" s="182"/>
      <c r="BA30" s="42">
        <f t="shared" si="13"/>
        <v>0</v>
      </c>
      <c r="BB30" s="10"/>
      <c r="BC30" s="8"/>
      <c r="BD30" s="182"/>
      <c r="BE30" s="42">
        <f t="shared" si="14"/>
        <v>0</v>
      </c>
      <c r="BF30" s="10"/>
      <c r="BG30" s="8"/>
      <c r="BH30" s="182"/>
      <c r="BI30" s="42">
        <f t="shared" si="15"/>
        <v>0</v>
      </c>
      <c r="BJ30" s="10"/>
      <c r="BK30" s="8"/>
      <c r="BL30" s="182"/>
      <c r="BM30" s="42">
        <f t="shared" si="16"/>
        <v>0</v>
      </c>
      <c r="BN30" s="10"/>
      <c r="BO30" s="8"/>
      <c r="BP30" s="182"/>
      <c r="BQ30" s="42">
        <f t="shared" si="17"/>
        <v>0</v>
      </c>
      <c r="BR30" s="10"/>
      <c r="BS30" s="8"/>
      <c r="BT30" s="182"/>
      <c r="BU30" s="122">
        <f t="shared" si="18"/>
        <v>0</v>
      </c>
    </row>
    <row r="31" spans="1:73" ht="11.1" customHeight="1" x14ac:dyDescent="0.3">
      <c r="A31" s="176">
        <v>26</v>
      </c>
      <c r="B31" s="161">
        <f>'инд. оценки 2 кл.'!A31</f>
        <v>0</v>
      </c>
      <c r="C31" s="10"/>
      <c r="D31" s="182"/>
      <c r="E31" s="122">
        <f t="shared" si="0"/>
        <v>0</v>
      </c>
      <c r="F31" s="10"/>
      <c r="G31" s="182"/>
      <c r="H31" s="122">
        <f t="shared" si="1"/>
        <v>0</v>
      </c>
      <c r="I31" s="10"/>
      <c r="J31" s="182"/>
      <c r="K31" s="122">
        <f t="shared" si="2"/>
        <v>0</v>
      </c>
      <c r="L31" s="10"/>
      <c r="M31" s="182"/>
      <c r="N31" s="122">
        <f t="shared" si="3"/>
        <v>0</v>
      </c>
      <c r="O31" s="226"/>
      <c r="P31" s="8"/>
      <c r="Q31" s="122">
        <f t="shared" si="4"/>
        <v>0</v>
      </c>
      <c r="R31" s="10"/>
      <c r="S31" s="8"/>
      <c r="T31" s="182"/>
      <c r="U31" s="42">
        <f t="shared" si="5"/>
        <v>0</v>
      </c>
      <c r="V31" s="10"/>
      <c r="W31" s="8"/>
      <c r="X31" s="182"/>
      <c r="Y31" s="42">
        <f t="shared" si="6"/>
        <v>0</v>
      </c>
      <c r="Z31" s="10"/>
      <c r="AA31" s="8"/>
      <c r="AB31" s="182"/>
      <c r="AC31" s="42">
        <f t="shared" si="7"/>
        <v>0</v>
      </c>
      <c r="AD31" s="10"/>
      <c r="AE31" s="8"/>
      <c r="AF31" s="182"/>
      <c r="AG31" s="42">
        <f t="shared" si="8"/>
        <v>0</v>
      </c>
      <c r="AH31" s="10"/>
      <c r="AI31" s="8"/>
      <c r="AJ31" s="182"/>
      <c r="AK31" s="42">
        <f t="shared" si="9"/>
        <v>0</v>
      </c>
      <c r="AL31" s="10"/>
      <c r="AM31" s="8"/>
      <c r="AN31" s="182"/>
      <c r="AO31" s="42">
        <f t="shared" si="10"/>
        <v>0</v>
      </c>
      <c r="AP31" s="10"/>
      <c r="AQ31" s="8"/>
      <c r="AR31" s="182"/>
      <c r="AS31" s="42">
        <f t="shared" si="11"/>
        <v>0</v>
      </c>
      <c r="AT31" s="10"/>
      <c r="AU31" s="8"/>
      <c r="AV31" s="182"/>
      <c r="AW31" s="42">
        <f t="shared" si="12"/>
        <v>0</v>
      </c>
      <c r="AX31" s="10"/>
      <c r="AY31" s="8"/>
      <c r="AZ31" s="182"/>
      <c r="BA31" s="42">
        <f t="shared" si="13"/>
        <v>0</v>
      </c>
      <c r="BB31" s="10"/>
      <c r="BC31" s="8"/>
      <c r="BD31" s="182"/>
      <c r="BE31" s="42">
        <f t="shared" si="14"/>
        <v>0</v>
      </c>
      <c r="BF31" s="10"/>
      <c r="BG31" s="8"/>
      <c r="BH31" s="182"/>
      <c r="BI31" s="42">
        <f t="shared" si="15"/>
        <v>0</v>
      </c>
      <c r="BJ31" s="10"/>
      <c r="BK31" s="8"/>
      <c r="BL31" s="182"/>
      <c r="BM31" s="42">
        <f t="shared" si="16"/>
        <v>0</v>
      </c>
      <c r="BN31" s="10"/>
      <c r="BO31" s="8"/>
      <c r="BP31" s="182"/>
      <c r="BQ31" s="42">
        <f t="shared" si="17"/>
        <v>0</v>
      </c>
      <c r="BR31" s="10"/>
      <c r="BS31" s="8"/>
      <c r="BT31" s="182"/>
      <c r="BU31" s="122">
        <f t="shared" si="18"/>
        <v>0</v>
      </c>
    </row>
    <row r="32" spans="1:73" ht="11.1" customHeight="1" x14ac:dyDescent="0.3">
      <c r="A32" s="176">
        <v>27</v>
      </c>
      <c r="B32" s="161">
        <f>'инд. оценки 2 кл.'!A32</f>
        <v>0</v>
      </c>
      <c r="C32" s="10"/>
      <c r="D32" s="182"/>
      <c r="E32" s="122">
        <f t="shared" si="0"/>
        <v>0</v>
      </c>
      <c r="F32" s="10"/>
      <c r="G32" s="182"/>
      <c r="H32" s="122">
        <f t="shared" si="1"/>
        <v>0</v>
      </c>
      <c r="I32" s="10"/>
      <c r="J32" s="182"/>
      <c r="K32" s="122">
        <f t="shared" si="2"/>
        <v>0</v>
      </c>
      <c r="L32" s="10"/>
      <c r="M32" s="182"/>
      <c r="N32" s="122">
        <f t="shared" si="3"/>
        <v>0</v>
      </c>
      <c r="O32" s="226"/>
      <c r="P32" s="8"/>
      <c r="Q32" s="122">
        <f t="shared" si="4"/>
        <v>0</v>
      </c>
      <c r="R32" s="10"/>
      <c r="S32" s="8"/>
      <c r="T32" s="182"/>
      <c r="U32" s="42">
        <f t="shared" si="5"/>
        <v>0</v>
      </c>
      <c r="V32" s="10"/>
      <c r="W32" s="8"/>
      <c r="X32" s="182"/>
      <c r="Y32" s="42">
        <f t="shared" si="6"/>
        <v>0</v>
      </c>
      <c r="Z32" s="10"/>
      <c r="AA32" s="8"/>
      <c r="AB32" s="182"/>
      <c r="AC32" s="42">
        <f t="shared" si="7"/>
        <v>0</v>
      </c>
      <c r="AD32" s="10"/>
      <c r="AE32" s="8"/>
      <c r="AF32" s="182"/>
      <c r="AG32" s="42">
        <f t="shared" si="8"/>
        <v>0</v>
      </c>
      <c r="AH32" s="10"/>
      <c r="AI32" s="8"/>
      <c r="AJ32" s="182"/>
      <c r="AK32" s="42">
        <f t="shared" si="9"/>
        <v>0</v>
      </c>
      <c r="AL32" s="10"/>
      <c r="AM32" s="8"/>
      <c r="AN32" s="182"/>
      <c r="AO32" s="42">
        <f t="shared" si="10"/>
        <v>0</v>
      </c>
      <c r="AP32" s="10"/>
      <c r="AQ32" s="8"/>
      <c r="AR32" s="182"/>
      <c r="AS32" s="42">
        <f t="shared" si="11"/>
        <v>0</v>
      </c>
      <c r="AT32" s="10"/>
      <c r="AU32" s="8"/>
      <c r="AV32" s="182"/>
      <c r="AW32" s="42">
        <f t="shared" si="12"/>
        <v>0</v>
      </c>
      <c r="AX32" s="10"/>
      <c r="AY32" s="8"/>
      <c r="AZ32" s="182"/>
      <c r="BA32" s="42">
        <f t="shared" si="13"/>
        <v>0</v>
      </c>
      <c r="BB32" s="10"/>
      <c r="BC32" s="8"/>
      <c r="BD32" s="182"/>
      <c r="BE32" s="42">
        <f t="shared" si="14"/>
        <v>0</v>
      </c>
      <c r="BF32" s="10"/>
      <c r="BG32" s="8"/>
      <c r="BH32" s="182"/>
      <c r="BI32" s="42">
        <f t="shared" si="15"/>
        <v>0</v>
      </c>
      <c r="BJ32" s="10"/>
      <c r="BK32" s="8"/>
      <c r="BL32" s="182"/>
      <c r="BM32" s="42">
        <f t="shared" si="16"/>
        <v>0</v>
      </c>
      <c r="BN32" s="10"/>
      <c r="BO32" s="8"/>
      <c r="BP32" s="182"/>
      <c r="BQ32" s="42">
        <f t="shared" si="17"/>
        <v>0</v>
      </c>
      <c r="BR32" s="10"/>
      <c r="BS32" s="8"/>
      <c r="BT32" s="182"/>
      <c r="BU32" s="122">
        <f t="shared" si="18"/>
        <v>0</v>
      </c>
    </row>
    <row r="33" spans="1:73" ht="11.1" customHeight="1" x14ac:dyDescent="0.3">
      <c r="A33" s="176">
        <v>28</v>
      </c>
      <c r="B33" s="161">
        <f>'инд. оценки 2 кл.'!A33</f>
        <v>0</v>
      </c>
      <c r="C33" s="10"/>
      <c r="D33" s="182"/>
      <c r="E33" s="122">
        <f t="shared" si="0"/>
        <v>0</v>
      </c>
      <c r="F33" s="10"/>
      <c r="G33" s="182"/>
      <c r="H33" s="122">
        <f t="shared" si="1"/>
        <v>0</v>
      </c>
      <c r="I33" s="10"/>
      <c r="J33" s="182"/>
      <c r="K33" s="122">
        <f t="shared" si="2"/>
        <v>0</v>
      </c>
      <c r="L33" s="10"/>
      <c r="M33" s="182"/>
      <c r="N33" s="122">
        <f t="shared" si="3"/>
        <v>0</v>
      </c>
      <c r="O33" s="226"/>
      <c r="P33" s="8"/>
      <c r="Q33" s="122">
        <f t="shared" si="4"/>
        <v>0</v>
      </c>
      <c r="R33" s="10"/>
      <c r="S33" s="8"/>
      <c r="T33" s="182"/>
      <c r="U33" s="42">
        <f t="shared" si="5"/>
        <v>0</v>
      </c>
      <c r="V33" s="10"/>
      <c r="W33" s="8"/>
      <c r="X33" s="182"/>
      <c r="Y33" s="42">
        <f t="shared" si="6"/>
        <v>0</v>
      </c>
      <c r="Z33" s="10"/>
      <c r="AA33" s="8"/>
      <c r="AB33" s="182"/>
      <c r="AC33" s="42">
        <f t="shared" si="7"/>
        <v>0</v>
      </c>
      <c r="AD33" s="10"/>
      <c r="AE33" s="8"/>
      <c r="AF33" s="182"/>
      <c r="AG33" s="42">
        <f t="shared" si="8"/>
        <v>0</v>
      </c>
      <c r="AH33" s="10"/>
      <c r="AI33" s="8"/>
      <c r="AJ33" s="182"/>
      <c r="AK33" s="42">
        <f t="shared" si="9"/>
        <v>0</v>
      </c>
      <c r="AL33" s="10"/>
      <c r="AM33" s="8"/>
      <c r="AN33" s="182"/>
      <c r="AO33" s="42">
        <f t="shared" si="10"/>
        <v>0</v>
      </c>
      <c r="AP33" s="10"/>
      <c r="AQ33" s="8"/>
      <c r="AR33" s="182"/>
      <c r="AS33" s="42">
        <f t="shared" si="11"/>
        <v>0</v>
      </c>
      <c r="AT33" s="10"/>
      <c r="AU33" s="8"/>
      <c r="AV33" s="182"/>
      <c r="AW33" s="42">
        <f t="shared" si="12"/>
        <v>0</v>
      </c>
      <c r="AX33" s="10"/>
      <c r="AY33" s="8"/>
      <c r="AZ33" s="182"/>
      <c r="BA33" s="42">
        <f t="shared" si="13"/>
        <v>0</v>
      </c>
      <c r="BB33" s="10"/>
      <c r="BC33" s="8"/>
      <c r="BD33" s="182"/>
      <c r="BE33" s="42">
        <f t="shared" si="14"/>
        <v>0</v>
      </c>
      <c r="BF33" s="10"/>
      <c r="BG33" s="8"/>
      <c r="BH33" s="182"/>
      <c r="BI33" s="42">
        <f t="shared" si="15"/>
        <v>0</v>
      </c>
      <c r="BJ33" s="10"/>
      <c r="BK33" s="8"/>
      <c r="BL33" s="182"/>
      <c r="BM33" s="42">
        <f t="shared" si="16"/>
        <v>0</v>
      </c>
      <c r="BN33" s="10"/>
      <c r="BO33" s="8"/>
      <c r="BP33" s="182"/>
      <c r="BQ33" s="42">
        <f t="shared" si="17"/>
        <v>0</v>
      </c>
      <c r="BR33" s="10"/>
      <c r="BS33" s="8"/>
      <c r="BT33" s="182"/>
      <c r="BU33" s="122">
        <f t="shared" si="18"/>
        <v>0</v>
      </c>
    </row>
    <row r="34" spans="1:73" ht="11.1" customHeight="1" x14ac:dyDescent="0.3">
      <c r="A34" s="176">
        <v>29</v>
      </c>
      <c r="B34" s="161">
        <f>'инд. оценки 2 кл.'!A34</f>
        <v>0</v>
      </c>
      <c r="C34" s="10"/>
      <c r="D34" s="182"/>
      <c r="E34" s="122">
        <f t="shared" si="0"/>
        <v>0</v>
      </c>
      <c r="F34" s="10"/>
      <c r="G34" s="182"/>
      <c r="H34" s="122">
        <f t="shared" si="1"/>
        <v>0</v>
      </c>
      <c r="I34" s="10"/>
      <c r="J34" s="182"/>
      <c r="K34" s="122">
        <f t="shared" si="2"/>
        <v>0</v>
      </c>
      <c r="L34" s="10"/>
      <c r="M34" s="182"/>
      <c r="N34" s="122">
        <f t="shared" si="3"/>
        <v>0</v>
      </c>
      <c r="O34" s="226"/>
      <c r="P34" s="8"/>
      <c r="Q34" s="122">
        <f t="shared" si="4"/>
        <v>0</v>
      </c>
      <c r="R34" s="10"/>
      <c r="S34" s="8"/>
      <c r="T34" s="182"/>
      <c r="U34" s="42">
        <f t="shared" si="5"/>
        <v>0</v>
      </c>
      <c r="V34" s="10"/>
      <c r="W34" s="8"/>
      <c r="X34" s="182"/>
      <c r="Y34" s="42">
        <f t="shared" si="6"/>
        <v>0</v>
      </c>
      <c r="Z34" s="10"/>
      <c r="AA34" s="8"/>
      <c r="AB34" s="182"/>
      <c r="AC34" s="42">
        <f t="shared" si="7"/>
        <v>0</v>
      </c>
      <c r="AD34" s="10"/>
      <c r="AE34" s="8"/>
      <c r="AF34" s="182"/>
      <c r="AG34" s="42">
        <f t="shared" si="8"/>
        <v>0</v>
      </c>
      <c r="AH34" s="10"/>
      <c r="AI34" s="8"/>
      <c r="AJ34" s="182"/>
      <c r="AK34" s="42">
        <f t="shared" si="9"/>
        <v>0</v>
      </c>
      <c r="AL34" s="10"/>
      <c r="AM34" s="8"/>
      <c r="AN34" s="182"/>
      <c r="AO34" s="42">
        <f t="shared" si="10"/>
        <v>0</v>
      </c>
      <c r="AP34" s="10"/>
      <c r="AQ34" s="8"/>
      <c r="AR34" s="182"/>
      <c r="AS34" s="42">
        <f t="shared" si="11"/>
        <v>0</v>
      </c>
      <c r="AT34" s="10"/>
      <c r="AU34" s="8"/>
      <c r="AV34" s="182"/>
      <c r="AW34" s="42">
        <f t="shared" si="12"/>
        <v>0</v>
      </c>
      <c r="AX34" s="10"/>
      <c r="AY34" s="8"/>
      <c r="AZ34" s="182"/>
      <c r="BA34" s="42">
        <f t="shared" si="13"/>
        <v>0</v>
      </c>
      <c r="BB34" s="10"/>
      <c r="BC34" s="8"/>
      <c r="BD34" s="182"/>
      <c r="BE34" s="42">
        <f t="shared" si="14"/>
        <v>0</v>
      </c>
      <c r="BF34" s="10"/>
      <c r="BG34" s="8"/>
      <c r="BH34" s="182"/>
      <c r="BI34" s="42">
        <f t="shared" si="15"/>
        <v>0</v>
      </c>
      <c r="BJ34" s="10"/>
      <c r="BK34" s="8"/>
      <c r="BL34" s="182"/>
      <c r="BM34" s="42">
        <f t="shared" si="16"/>
        <v>0</v>
      </c>
      <c r="BN34" s="10"/>
      <c r="BO34" s="8"/>
      <c r="BP34" s="182"/>
      <c r="BQ34" s="42">
        <f t="shared" si="17"/>
        <v>0</v>
      </c>
      <c r="BR34" s="10"/>
      <c r="BS34" s="8"/>
      <c r="BT34" s="182"/>
      <c r="BU34" s="122">
        <f t="shared" si="18"/>
        <v>0</v>
      </c>
    </row>
    <row r="35" spans="1:73" ht="11.1" customHeight="1" x14ac:dyDescent="0.3">
      <c r="A35" s="176">
        <v>30</v>
      </c>
      <c r="B35" s="161">
        <f>'инд. оценки 2 кл.'!A35</f>
        <v>0</v>
      </c>
      <c r="C35" s="10"/>
      <c r="D35" s="182"/>
      <c r="E35" s="122">
        <f t="shared" si="0"/>
        <v>0</v>
      </c>
      <c r="F35" s="10"/>
      <c r="G35" s="182"/>
      <c r="H35" s="122">
        <f t="shared" si="1"/>
        <v>0</v>
      </c>
      <c r="I35" s="10"/>
      <c r="J35" s="182"/>
      <c r="K35" s="122">
        <f t="shared" si="2"/>
        <v>0</v>
      </c>
      <c r="L35" s="10"/>
      <c r="M35" s="182"/>
      <c r="N35" s="122">
        <f t="shared" si="3"/>
        <v>0</v>
      </c>
      <c r="O35" s="226"/>
      <c r="P35" s="8"/>
      <c r="Q35" s="122">
        <f t="shared" si="4"/>
        <v>0</v>
      </c>
      <c r="R35" s="10"/>
      <c r="S35" s="8"/>
      <c r="T35" s="182"/>
      <c r="U35" s="42">
        <f t="shared" si="5"/>
        <v>0</v>
      </c>
      <c r="V35" s="10"/>
      <c r="W35" s="8"/>
      <c r="X35" s="182"/>
      <c r="Y35" s="42">
        <f t="shared" si="6"/>
        <v>0</v>
      </c>
      <c r="Z35" s="10"/>
      <c r="AA35" s="8"/>
      <c r="AB35" s="182"/>
      <c r="AC35" s="42">
        <f t="shared" si="7"/>
        <v>0</v>
      </c>
      <c r="AD35" s="10"/>
      <c r="AE35" s="8"/>
      <c r="AF35" s="182"/>
      <c r="AG35" s="42">
        <f t="shared" si="8"/>
        <v>0</v>
      </c>
      <c r="AH35" s="10"/>
      <c r="AI35" s="8"/>
      <c r="AJ35" s="182"/>
      <c r="AK35" s="42">
        <f t="shared" si="9"/>
        <v>0</v>
      </c>
      <c r="AL35" s="10"/>
      <c r="AM35" s="8"/>
      <c r="AN35" s="182"/>
      <c r="AO35" s="42">
        <f t="shared" si="10"/>
        <v>0</v>
      </c>
      <c r="AP35" s="10"/>
      <c r="AQ35" s="8"/>
      <c r="AR35" s="182"/>
      <c r="AS35" s="42">
        <f t="shared" si="11"/>
        <v>0</v>
      </c>
      <c r="AT35" s="10"/>
      <c r="AU35" s="8"/>
      <c r="AV35" s="182"/>
      <c r="AW35" s="42">
        <f t="shared" si="12"/>
        <v>0</v>
      </c>
      <c r="AX35" s="10"/>
      <c r="AY35" s="8"/>
      <c r="AZ35" s="182"/>
      <c r="BA35" s="42">
        <f t="shared" si="13"/>
        <v>0</v>
      </c>
      <c r="BB35" s="10"/>
      <c r="BC35" s="8"/>
      <c r="BD35" s="182"/>
      <c r="BE35" s="42">
        <f t="shared" si="14"/>
        <v>0</v>
      </c>
      <c r="BF35" s="10"/>
      <c r="BG35" s="8"/>
      <c r="BH35" s="182"/>
      <c r="BI35" s="42">
        <f t="shared" si="15"/>
        <v>0</v>
      </c>
      <c r="BJ35" s="10"/>
      <c r="BK35" s="8"/>
      <c r="BL35" s="182"/>
      <c r="BM35" s="42">
        <f t="shared" si="16"/>
        <v>0</v>
      </c>
      <c r="BN35" s="10"/>
      <c r="BO35" s="8"/>
      <c r="BP35" s="182"/>
      <c r="BQ35" s="42">
        <f t="shared" si="17"/>
        <v>0</v>
      </c>
      <c r="BR35" s="10"/>
      <c r="BS35" s="8"/>
      <c r="BT35" s="182"/>
      <c r="BU35" s="122">
        <f>SUM(BR35:BT35)</f>
        <v>0</v>
      </c>
    </row>
    <row r="36" spans="1:73" ht="11.1" customHeight="1" x14ac:dyDescent="0.3">
      <c r="A36" s="176">
        <v>31</v>
      </c>
      <c r="B36" s="161">
        <f>'инд. оценки 2 кл.'!A36</f>
        <v>0</v>
      </c>
      <c r="C36" s="10"/>
      <c r="D36" s="182"/>
      <c r="E36" s="122">
        <f t="shared" si="0"/>
        <v>0</v>
      </c>
      <c r="F36" s="10"/>
      <c r="G36" s="182"/>
      <c r="H36" s="122">
        <f t="shared" si="1"/>
        <v>0</v>
      </c>
      <c r="I36" s="10"/>
      <c r="J36" s="182"/>
      <c r="K36" s="122">
        <f t="shared" si="2"/>
        <v>0</v>
      </c>
      <c r="L36" s="10"/>
      <c r="M36" s="182"/>
      <c r="N36" s="122">
        <f t="shared" si="3"/>
        <v>0</v>
      </c>
      <c r="O36" s="226"/>
      <c r="P36" s="8"/>
      <c r="Q36" s="122">
        <f t="shared" si="4"/>
        <v>0</v>
      </c>
      <c r="R36" s="10"/>
      <c r="S36" s="8"/>
      <c r="T36" s="182"/>
      <c r="U36" s="42">
        <f t="shared" si="5"/>
        <v>0</v>
      </c>
      <c r="V36" s="10"/>
      <c r="W36" s="8"/>
      <c r="X36" s="182"/>
      <c r="Y36" s="42">
        <f t="shared" si="6"/>
        <v>0</v>
      </c>
      <c r="Z36" s="10"/>
      <c r="AA36" s="8"/>
      <c r="AB36" s="182"/>
      <c r="AC36" s="42">
        <f t="shared" si="7"/>
        <v>0</v>
      </c>
      <c r="AD36" s="10"/>
      <c r="AE36" s="8"/>
      <c r="AF36" s="182"/>
      <c r="AG36" s="42">
        <f t="shared" si="8"/>
        <v>0</v>
      </c>
      <c r="AH36" s="10"/>
      <c r="AI36" s="8"/>
      <c r="AJ36" s="182"/>
      <c r="AK36" s="42">
        <f t="shared" si="9"/>
        <v>0</v>
      </c>
      <c r="AL36" s="10"/>
      <c r="AM36" s="8"/>
      <c r="AN36" s="182"/>
      <c r="AO36" s="42">
        <f t="shared" si="10"/>
        <v>0</v>
      </c>
      <c r="AP36" s="10"/>
      <c r="AQ36" s="8"/>
      <c r="AR36" s="182"/>
      <c r="AS36" s="42">
        <f t="shared" si="11"/>
        <v>0</v>
      </c>
      <c r="AT36" s="10"/>
      <c r="AU36" s="8"/>
      <c r="AV36" s="182"/>
      <c r="AW36" s="42">
        <f t="shared" si="12"/>
        <v>0</v>
      </c>
      <c r="AX36" s="10"/>
      <c r="AY36" s="8"/>
      <c r="AZ36" s="182"/>
      <c r="BA36" s="42">
        <f t="shared" si="13"/>
        <v>0</v>
      </c>
      <c r="BB36" s="10"/>
      <c r="BC36" s="8"/>
      <c r="BD36" s="182"/>
      <c r="BE36" s="42">
        <f t="shared" si="14"/>
        <v>0</v>
      </c>
      <c r="BF36" s="10"/>
      <c r="BG36" s="8"/>
      <c r="BH36" s="182"/>
      <c r="BI36" s="42">
        <f t="shared" si="15"/>
        <v>0</v>
      </c>
      <c r="BJ36" s="10"/>
      <c r="BK36" s="8"/>
      <c r="BL36" s="182"/>
      <c r="BM36" s="42">
        <f t="shared" si="16"/>
        <v>0</v>
      </c>
      <c r="BN36" s="10"/>
      <c r="BO36" s="8"/>
      <c r="BP36" s="182"/>
      <c r="BQ36" s="42">
        <f t="shared" si="17"/>
        <v>0</v>
      </c>
      <c r="BR36" s="10"/>
      <c r="BS36" s="8"/>
      <c r="BT36" s="182"/>
      <c r="BU36" s="122">
        <f t="shared" si="18"/>
        <v>0</v>
      </c>
    </row>
    <row r="37" spans="1:73" ht="11.1" customHeight="1" x14ac:dyDescent="0.3">
      <c r="A37" s="176">
        <v>32</v>
      </c>
      <c r="B37" s="161">
        <f>'инд. оценки 2 кл.'!A37</f>
        <v>0</v>
      </c>
      <c r="C37" s="10"/>
      <c r="D37" s="182"/>
      <c r="E37" s="122">
        <f t="shared" si="0"/>
        <v>0</v>
      </c>
      <c r="F37" s="10"/>
      <c r="G37" s="182"/>
      <c r="H37" s="122">
        <f t="shared" si="1"/>
        <v>0</v>
      </c>
      <c r="I37" s="10"/>
      <c r="J37" s="182"/>
      <c r="K37" s="122">
        <f t="shared" si="2"/>
        <v>0</v>
      </c>
      <c r="L37" s="10"/>
      <c r="M37" s="182"/>
      <c r="N37" s="122">
        <f t="shared" si="3"/>
        <v>0</v>
      </c>
      <c r="O37" s="226"/>
      <c r="P37" s="8"/>
      <c r="Q37" s="122">
        <f t="shared" si="4"/>
        <v>0</v>
      </c>
      <c r="R37" s="10"/>
      <c r="S37" s="8"/>
      <c r="T37" s="182"/>
      <c r="U37" s="42">
        <f t="shared" si="5"/>
        <v>0</v>
      </c>
      <c r="V37" s="10"/>
      <c r="W37" s="8"/>
      <c r="X37" s="182"/>
      <c r="Y37" s="42">
        <f t="shared" si="6"/>
        <v>0</v>
      </c>
      <c r="Z37" s="10"/>
      <c r="AA37" s="8"/>
      <c r="AB37" s="182"/>
      <c r="AC37" s="42">
        <f t="shared" si="7"/>
        <v>0</v>
      </c>
      <c r="AD37" s="10"/>
      <c r="AE37" s="8"/>
      <c r="AF37" s="182"/>
      <c r="AG37" s="42">
        <f t="shared" si="8"/>
        <v>0</v>
      </c>
      <c r="AH37" s="10"/>
      <c r="AI37" s="8"/>
      <c r="AJ37" s="182"/>
      <c r="AK37" s="42">
        <f t="shared" si="9"/>
        <v>0</v>
      </c>
      <c r="AL37" s="10"/>
      <c r="AM37" s="8"/>
      <c r="AN37" s="182"/>
      <c r="AO37" s="42">
        <f t="shared" si="10"/>
        <v>0</v>
      </c>
      <c r="AP37" s="10"/>
      <c r="AQ37" s="8"/>
      <c r="AR37" s="182"/>
      <c r="AS37" s="42">
        <f t="shared" si="11"/>
        <v>0</v>
      </c>
      <c r="AT37" s="10"/>
      <c r="AU37" s="8"/>
      <c r="AV37" s="182"/>
      <c r="AW37" s="42">
        <f t="shared" si="12"/>
        <v>0</v>
      </c>
      <c r="AX37" s="10"/>
      <c r="AY37" s="8"/>
      <c r="AZ37" s="182"/>
      <c r="BA37" s="42">
        <f t="shared" si="13"/>
        <v>0</v>
      </c>
      <c r="BB37" s="10"/>
      <c r="BC37" s="8"/>
      <c r="BD37" s="182"/>
      <c r="BE37" s="42">
        <f t="shared" si="14"/>
        <v>0</v>
      </c>
      <c r="BF37" s="10"/>
      <c r="BG37" s="8"/>
      <c r="BH37" s="182"/>
      <c r="BI37" s="42">
        <f t="shared" si="15"/>
        <v>0</v>
      </c>
      <c r="BJ37" s="10"/>
      <c r="BK37" s="8"/>
      <c r="BL37" s="182"/>
      <c r="BM37" s="42">
        <f t="shared" si="16"/>
        <v>0</v>
      </c>
      <c r="BN37" s="10"/>
      <c r="BO37" s="8"/>
      <c r="BP37" s="182"/>
      <c r="BQ37" s="42">
        <f t="shared" si="17"/>
        <v>0</v>
      </c>
      <c r="BR37" s="10"/>
      <c r="BS37" s="8"/>
      <c r="BT37" s="182"/>
      <c r="BU37" s="122">
        <f t="shared" si="18"/>
        <v>0</v>
      </c>
    </row>
    <row r="38" spans="1:73" ht="11.1" customHeight="1" x14ac:dyDescent="0.3">
      <c r="A38" s="176">
        <v>33</v>
      </c>
      <c r="B38" s="161">
        <f>'инд. оценки 2 кл.'!A38</f>
        <v>0</v>
      </c>
      <c r="C38" s="10"/>
      <c r="D38" s="182"/>
      <c r="E38" s="122">
        <f t="shared" si="0"/>
        <v>0</v>
      </c>
      <c r="F38" s="10"/>
      <c r="G38" s="182"/>
      <c r="H38" s="122">
        <f t="shared" si="1"/>
        <v>0</v>
      </c>
      <c r="I38" s="10"/>
      <c r="J38" s="182"/>
      <c r="K38" s="122">
        <f t="shared" si="2"/>
        <v>0</v>
      </c>
      <c r="L38" s="10"/>
      <c r="M38" s="182"/>
      <c r="N38" s="122">
        <f t="shared" si="3"/>
        <v>0</v>
      </c>
      <c r="O38" s="226"/>
      <c r="P38" s="8"/>
      <c r="Q38" s="122">
        <f t="shared" si="4"/>
        <v>0</v>
      </c>
      <c r="R38" s="10"/>
      <c r="S38" s="8"/>
      <c r="T38" s="182"/>
      <c r="U38" s="42">
        <f t="shared" si="5"/>
        <v>0</v>
      </c>
      <c r="V38" s="10"/>
      <c r="W38" s="8"/>
      <c r="X38" s="182"/>
      <c r="Y38" s="42">
        <f t="shared" si="6"/>
        <v>0</v>
      </c>
      <c r="Z38" s="10"/>
      <c r="AA38" s="8"/>
      <c r="AB38" s="182"/>
      <c r="AC38" s="42">
        <f t="shared" si="7"/>
        <v>0</v>
      </c>
      <c r="AD38" s="10"/>
      <c r="AE38" s="8"/>
      <c r="AF38" s="182"/>
      <c r="AG38" s="42">
        <f t="shared" si="8"/>
        <v>0</v>
      </c>
      <c r="AH38" s="10"/>
      <c r="AI38" s="8"/>
      <c r="AJ38" s="182"/>
      <c r="AK38" s="42">
        <f t="shared" si="9"/>
        <v>0</v>
      </c>
      <c r="AL38" s="10"/>
      <c r="AM38" s="8"/>
      <c r="AN38" s="182"/>
      <c r="AO38" s="42">
        <f t="shared" si="10"/>
        <v>0</v>
      </c>
      <c r="AP38" s="10"/>
      <c r="AQ38" s="8"/>
      <c r="AR38" s="182"/>
      <c r="AS38" s="42">
        <f t="shared" si="11"/>
        <v>0</v>
      </c>
      <c r="AT38" s="10"/>
      <c r="AU38" s="8"/>
      <c r="AV38" s="182"/>
      <c r="AW38" s="42">
        <f t="shared" si="12"/>
        <v>0</v>
      </c>
      <c r="AX38" s="10"/>
      <c r="AY38" s="8"/>
      <c r="AZ38" s="182"/>
      <c r="BA38" s="42">
        <f t="shared" si="13"/>
        <v>0</v>
      </c>
      <c r="BB38" s="10"/>
      <c r="BC38" s="8"/>
      <c r="BD38" s="182"/>
      <c r="BE38" s="42">
        <f t="shared" si="14"/>
        <v>0</v>
      </c>
      <c r="BF38" s="10"/>
      <c r="BG38" s="8"/>
      <c r="BH38" s="182"/>
      <c r="BI38" s="42">
        <f t="shared" si="15"/>
        <v>0</v>
      </c>
      <c r="BJ38" s="10"/>
      <c r="BK38" s="8"/>
      <c r="BL38" s="182"/>
      <c r="BM38" s="42">
        <f t="shared" si="16"/>
        <v>0</v>
      </c>
      <c r="BN38" s="10"/>
      <c r="BO38" s="8"/>
      <c r="BP38" s="182"/>
      <c r="BQ38" s="42">
        <f t="shared" si="17"/>
        <v>0</v>
      </c>
      <c r="BR38" s="10"/>
      <c r="BS38" s="8"/>
      <c r="BT38" s="182"/>
      <c r="BU38" s="122">
        <f t="shared" si="18"/>
        <v>0</v>
      </c>
    </row>
    <row r="39" spans="1:73" ht="11.1" customHeight="1" x14ac:dyDescent="0.3">
      <c r="A39" s="176">
        <v>34</v>
      </c>
      <c r="B39" s="161">
        <f>'инд. оценки 2 кл.'!A39</f>
        <v>0</v>
      </c>
      <c r="C39" s="10"/>
      <c r="D39" s="182"/>
      <c r="E39" s="122">
        <f t="shared" si="0"/>
        <v>0</v>
      </c>
      <c r="F39" s="10"/>
      <c r="G39" s="182"/>
      <c r="H39" s="122">
        <f t="shared" si="1"/>
        <v>0</v>
      </c>
      <c r="I39" s="10"/>
      <c r="J39" s="182"/>
      <c r="K39" s="122">
        <f t="shared" si="2"/>
        <v>0</v>
      </c>
      <c r="L39" s="10"/>
      <c r="M39" s="182"/>
      <c r="N39" s="122">
        <f t="shared" si="3"/>
        <v>0</v>
      </c>
      <c r="O39" s="226"/>
      <c r="P39" s="8"/>
      <c r="Q39" s="122">
        <f t="shared" si="4"/>
        <v>0</v>
      </c>
      <c r="R39" s="10"/>
      <c r="S39" s="8"/>
      <c r="T39" s="182"/>
      <c r="U39" s="42">
        <f t="shared" si="5"/>
        <v>0</v>
      </c>
      <c r="V39" s="10"/>
      <c r="W39" s="8"/>
      <c r="X39" s="182"/>
      <c r="Y39" s="42">
        <f t="shared" si="6"/>
        <v>0</v>
      </c>
      <c r="Z39" s="10"/>
      <c r="AA39" s="8"/>
      <c r="AB39" s="182"/>
      <c r="AC39" s="42">
        <f t="shared" si="7"/>
        <v>0</v>
      </c>
      <c r="AD39" s="10"/>
      <c r="AE39" s="8"/>
      <c r="AF39" s="182"/>
      <c r="AG39" s="42">
        <f t="shared" si="8"/>
        <v>0</v>
      </c>
      <c r="AH39" s="10"/>
      <c r="AI39" s="8"/>
      <c r="AJ39" s="182"/>
      <c r="AK39" s="42">
        <f t="shared" si="9"/>
        <v>0</v>
      </c>
      <c r="AL39" s="10"/>
      <c r="AM39" s="8"/>
      <c r="AN39" s="182"/>
      <c r="AO39" s="42">
        <f t="shared" si="10"/>
        <v>0</v>
      </c>
      <c r="AP39" s="10"/>
      <c r="AQ39" s="8"/>
      <c r="AR39" s="182"/>
      <c r="AS39" s="42">
        <f t="shared" si="11"/>
        <v>0</v>
      </c>
      <c r="AT39" s="10"/>
      <c r="AU39" s="8"/>
      <c r="AV39" s="182"/>
      <c r="AW39" s="42">
        <f t="shared" si="12"/>
        <v>0</v>
      </c>
      <c r="AX39" s="10"/>
      <c r="AY39" s="8"/>
      <c r="AZ39" s="182"/>
      <c r="BA39" s="42">
        <f t="shared" si="13"/>
        <v>0</v>
      </c>
      <c r="BB39" s="10"/>
      <c r="BC39" s="8"/>
      <c r="BD39" s="182"/>
      <c r="BE39" s="42">
        <f t="shared" si="14"/>
        <v>0</v>
      </c>
      <c r="BF39" s="10"/>
      <c r="BG39" s="8"/>
      <c r="BH39" s="182"/>
      <c r="BI39" s="42">
        <f t="shared" si="15"/>
        <v>0</v>
      </c>
      <c r="BJ39" s="10"/>
      <c r="BK39" s="8"/>
      <c r="BL39" s="182"/>
      <c r="BM39" s="42">
        <f t="shared" si="16"/>
        <v>0</v>
      </c>
      <c r="BN39" s="10"/>
      <c r="BO39" s="8"/>
      <c r="BP39" s="182"/>
      <c r="BQ39" s="42">
        <f t="shared" si="17"/>
        <v>0</v>
      </c>
      <c r="BR39" s="10"/>
      <c r="BS39" s="8"/>
      <c r="BT39" s="182"/>
      <c r="BU39" s="122">
        <f t="shared" si="18"/>
        <v>0</v>
      </c>
    </row>
    <row r="40" spans="1:73" ht="11.1" customHeight="1" thickBot="1" x14ac:dyDescent="0.35">
      <c r="A40" s="196">
        <v>35</v>
      </c>
      <c r="B40" s="219">
        <f>'инд. оценки 2 кл.'!A40</f>
        <v>0</v>
      </c>
      <c r="C40" s="48"/>
      <c r="D40" s="203"/>
      <c r="E40" s="224">
        <f t="shared" si="0"/>
        <v>0</v>
      </c>
      <c r="F40" s="48"/>
      <c r="G40" s="203"/>
      <c r="H40" s="224">
        <f t="shared" si="1"/>
        <v>0</v>
      </c>
      <c r="I40" s="48"/>
      <c r="J40" s="203"/>
      <c r="K40" s="224">
        <f t="shared" si="2"/>
        <v>0</v>
      </c>
      <c r="L40" s="48"/>
      <c r="M40" s="203"/>
      <c r="N40" s="224">
        <f t="shared" si="3"/>
        <v>0</v>
      </c>
      <c r="O40" s="229"/>
      <c r="P40" s="215"/>
      <c r="Q40" s="224">
        <f t="shared" si="4"/>
        <v>0</v>
      </c>
      <c r="R40" s="48"/>
      <c r="S40" s="215"/>
      <c r="T40" s="203"/>
      <c r="U40" s="221">
        <f t="shared" si="5"/>
        <v>0</v>
      </c>
      <c r="V40" s="48"/>
      <c r="W40" s="215"/>
      <c r="X40" s="203"/>
      <c r="Y40" s="221">
        <f t="shared" si="6"/>
        <v>0</v>
      </c>
      <c r="Z40" s="48"/>
      <c r="AA40" s="215"/>
      <c r="AB40" s="203"/>
      <c r="AC40" s="221">
        <f t="shared" si="7"/>
        <v>0</v>
      </c>
      <c r="AD40" s="48"/>
      <c r="AE40" s="215"/>
      <c r="AF40" s="203"/>
      <c r="AG40" s="221">
        <f t="shared" si="8"/>
        <v>0</v>
      </c>
      <c r="AH40" s="48"/>
      <c r="AI40" s="215"/>
      <c r="AJ40" s="203"/>
      <c r="AK40" s="221">
        <f t="shared" si="9"/>
        <v>0</v>
      </c>
      <c r="AL40" s="48"/>
      <c r="AM40" s="215"/>
      <c r="AN40" s="203"/>
      <c r="AO40" s="221">
        <f t="shared" si="10"/>
        <v>0</v>
      </c>
      <c r="AP40" s="48"/>
      <c r="AQ40" s="215"/>
      <c r="AR40" s="203"/>
      <c r="AS40" s="221">
        <f t="shared" si="11"/>
        <v>0</v>
      </c>
      <c r="AT40" s="48"/>
      <c r="AU40" s="215"/>
      <c r="AV40" s="203"/>
      <c r="AW40" s="221">
        <f t="shared" si="12"/>
        <v>0</v>
      </c>
      <c r="AX40" s="48"/>
      <c r="AY40" s="215"/>
      <c r="AZ40" s="203"/>
      <c r="BA40" s="221">
        <f t="shared" si="13"/>
        <v>0</v>
      </c>
      <c r="BB40" s="48"/>
      <c r="BC40" s="215"/>
      <c r="BD40" s="203"/>
      <c r="BE40" s="221">
        <f t="shared" si="14"/>
        <v>0</v>
      </c>
      <c r="BF40" s="48"/>
      <c r="BG40" s="215"/>
      <c r="BH40" s="203"/>
      <c r="BI40" s="221">
        <f t="shared" si="15"/>
        <v>0</v>
      </c>
      <c r="BJ40" s="48"/>
      <c r="BK40" s="215"/>
      <c r="BL40" s="203"/>
      <c r="BM40" s="221">
        <f t="shared" si="16"/>
        <v>0</v>
      </c>
      <c r="BN40" s="48"/>
      <c r="BO40" s="215"/>
      <c r="BP40" s="203"/>
      <c r="BQ40" s="221">
        <f t="shared" si="17"/>
        <v>0</v>
      </c>
      <c r="BR40" s="48"/>
      <c r="BS40" s="215"/>
      <c r="BT40" s="203"/>
      <c r="BU40" s="224">
        <f t="shared" si="18"/>
        <v>0</v>
      </c>
    </row>
    <row r="41" spans="1:73" ht="15" customHeight="1" x14ac:dyDescent="0.25">
      <c r="A41" s="402" t="s">
        <v>143</v>
      </c>
      <c r="B41" s="402"/>
      <c r="C41" s="402"/>
      <c r="D41" s="402"/>
      <c r="E41" s="402"/>
      <c r="F41" s="402"/>
      <c r="G41" s="254">
        <v>0</v>
      </c>
      <c r="H41" s="255" t="s">
        <v>144</v>
      </c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AO41" s="227"/>
      <c r="AP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</row>
  </sheetData>
  <sheetProtection password="CF36" sheet="1" objects="1" scenarios="1"/>
  <mergeCells count="26">
    <mergeCell ref="A41:F41"/>
    <mergeCell ref="A2:BU2"/>
    <mergeCell ref="C3:Q3"/>
    <mergeCell ref="R3:BE3"/>
    <mergeCell ref="BF3:BU3"/>
    <mergeCell ref="AH4:AK4"/>
    <mergeCell ref="A4:A5"/>
    <mergeCell ref="B4:B5"/>
    <mergeCell ref="C4:E4"/>
    <mergeCell ref="F4:H4"/>
    <mergeCell ref="I4:K4"/>
    <mergeCell ref="L4:N4"/>
    <mergeCell ref="BJ4:BM4"/>
    <mergeCell ref="BN4:BQ4"/>
    <mergeCell ref="BR4:BU4"/>
    <mergeCell ref="AL4:AO4"/>
    <mergeCell ref="AP4:AS4"/>
    <mergeCell ref="AT4:AW4"/>
    <mergeCell ref="AX4:BA4"/>
    <mergeCell ref="BB4:BE4"/>
    <mergeCell ref="BF4:BI4"/>
    <mergeCell ref="O4:Q4"/>
    <mergeCell ref="R4:U4"/>
    <mergeCell ref="V4:Y4"/>
    <mergeCell ref="Z4:AC4"/>
    <mergeCell ref="AD4:AG4"/>
  </mergeCells>
  <conditionalFormatting sqref="B6:B40">
    <cfRule type="cellIs" dxfId="166" priority="1" stopIfTrue="1" operator="equal">
      <formula>0</formula>
    </cfRule>
  </conditionalFormatting>
  <pageMargins left="0.15748031496062992" right="0.15748031496062992" top="0.23622047244094491" bottom="0.23622047244094491" header="0.51181102362204722" footer="0.51181102362204722"/>
  <pageSetup paperSize="9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workbookViewId="0">
      <selection activeCell="B5" sqref="B5"/>
    </sheetView>
  </sheetViews>
  <sheetFormatPr defaultColWidth="11.44140625" defaultRowHeight="13.2" x14ac:dyDescent="0.25"/>
  <cols>
    <col min="1" max="1" width="3.44140625" style="15" customWidth="1"/>
    <col min="2" max="2" width="18.5546875" style="177" customWidth="1"/>
    <col min="3" max="21" width="4.6640625" style="15" customWidth="1"/>
    <col min="22" max="25" width="6.6640625" style="15" customWidth="1"/>
    <col min="26" max="16384" width="11.44140625" style="15"/>
  </cols>
  <sheetData>
    <row r="1" spans="1:25" ht="14.4" thickBot="1" x14ac:dyDescent="0.3">
      <c r="A1" s="314" t="s">
        <v>138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5" s="170" customFormat="1" ht="19.5" customHeight="1" thickBot="1" x14ac:dyDescent="0.3">
      <c r="A2" s="167"/>
      <c r="B2" s="168" t="s">
        <v>137</v>
      </c>
      <c r="C2" s="415" t="s">
        <v>18</v>
      </c>
      <c r="D2" s="416"/>
      <c r="E2" s="416"/>
      <c r="F2" s="416"/>
      <c r="G2" s="416"/>
      <c r="H2" s="415" t="s">
        <v>19</v>
      </c>
      <c r="I2" s="416"/>
      <c r="J2" s="416"/>
      <c r="K2" s="416"/>
      <c r="L2" s="416"/>
      <c r="M2" s="416"/>
      <c r="N2" s="416"/>
      <c r="O2" s="416"/>
      <c r="P2" s="416"/>
      <c r="Q2" s="416"/>
      <c r="R2" s="403" t="s">
        <v>34</v>
      </c>
      <c r="S2" s="404"/>
      <c r="T2" s="404"/>
      <c r="U2" s="405"/>
      <c r="V2" s="403" t="s">
        <v>42</v>
      </c>
      <c r="W2" s="404"/>
      <c r="X2" s="404"/>
      <c r="Y2" s="405"/>
    </row>
    <row r="3" spans="1:25" ht="60.75" customHeight="1" x14ac:dyDescent="0.25">
      <c r="A3" s="422" t="s">
        <v>0</v>
      </c>
      <c r="B3" s="422" t="s">
        <v>1</v>
      </c>
      <c r="C3" s="413" t="s">
        <v>2</v>
      </c>
      <c r="D3" s="413" t="s">
        <v>3</v>
      </c>
      <c r="E3" s="413" t="s">
        <v>13</v>
      </c>
      <c r="F3" s="413" t="s">
        <v>93</v>
      </c>
      <c r="G3" s="413" t="s">
        <v>94</v>
      </c>
      <c r="H3" s="413" t="s">
        <v>4</v>
      </c>
      <c r="I3" s="413" t="s">
        <v>5</v>
      </c>
      <c r="J3" s="413" t="s">
        <v>36</v>
      </c>
      <c r="K3" s="413" t="s">
        <v>7</v>
      </c>
      <c r="L3" s="413" t="s">
        <v>35</v>
      </c>
      <c r="M3" s="413" t="s">
        <v>8</v>
      </c>
      <c r="N3" s="413" t="s">
        <v>17</v>
      </c>
      <c r="O3" s="413" t="s">
        <v>125</v>
      </c>
      <c r="P3" s="413" t="s">
        <v>90</v>
      </c>
      <c r="Q3" s="413" t="s">
        <v>123</v>
      </c>
      <c r="R3" s="413" t="s">
        <v>14</v>
      </c>
      <c r="S3" s="413" t="s">
        <v>15</v>
      </c>
      <c r="T3" s="413" t="s">
        <v>16</v>
      </c>
      <c r="U3" s="388" t="s">
        <v>131</v>
      </c>
      <c r="V3" s="406" t="s">
        <v>18</v>
      </c>
      <c r="W3" s="455" t="s">
        <v>19</v>
      </c>
      <c r="X3" s="455" t="s">
        <v>34</v>
      </c>
      <c r="Y3" s="455" t="s">
        <v>30</v>
      </c>
    </row>
    <row r="4" spans="1:25" ht="21.75" customHeight="1" thickBot="1" x14ac:dyDescent="0.3">
      <c r="A4" s="423"/>
      <c r="B4" s="423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2"/>
      <c r="V4" s="408"/>
      <c r="W4" s="456"/>
      <c r="X4" s="456"/>
      <c r="Y4" s="456"/>
    </row>
    <row r="5" spans="1:25" ht="11.85" customHeight="1" x14ac:dyDescent="0.3">
      <c r="A5" s="176">
        <v>1</v>
      </c>
      <c r="B5" s="149">
        <f>'Первичные данные 4 кл.'!B6</f>
        <v>0</v>
      </c>
      <c r="C5" s="228">
        <f>IF('Первичные данные 4 кл.'!E6=" "," ",IF('Первичные данные 4 кл.'!E6&lt;4,0,1))</f>
        <v>0</v>
      </c>
      <c r="D5" s="228">
        <f>IF('Первичные данные 4 кл.'!H6=" "," ",IF('Первичные данные 4 кл.'!H6&lt;4,0,1))</f>
        <v>0</v>
      </c>
      <c r="E5" s="228">
        <f>IF('Первичные данные 4 кл.'!K6=" "," ",IF('Первичные данные 4 кл.'!K6&lt;4,0,1))</f>
        <v>0</v>
      </c>
      <c r="F5" s="228">
        <f>IF('Первичные данные 4 кл.'!N6=" "," ",IF('Первичные данные 4 кл.'!N6&lt;4,0,1))</f>
        <v>0</v>
      </c>
      <c r="G5" s="228">
        <f>IF('Первичные данные 4 кл.'!Q6=" "," ",IF('Первичные данные 4 кл.'!Q6&lt;4,0,1))</f>
        <v>0</v>
      </c>
      <c r="H5" s="228">
        <f>IF('Первичные данные 4 кл.'!U6=" "," ",IF('Первичные данные 4 кл.'!U6&lt;4,0,1))</f>
        <v>0</v>
      </c>
      <c r="I5" s="228">
        <f>IF('Первичные данные 4 кл.'!Y6=" "," ",IF('Первичные данные 4 кл.'!Y6&lt;4,0,1))</f>
        <v>0</v>
      </c>
      <c r="J5" s="228">
        <f>IF('Первичные данные 4 кл.'!AC6=" "," ",IF('Первичные данные 4 кл.'!AC6&lt;4,0,1))</f>
        <v>0</v>
      </c>
      <c r="K5" s="228">
        <f>IF('Первичные данные 4 кл.'!AG6=" "," ",IF('Первичные данные 4 кл.'!AG6&lt;4,0,1))</f>
        <v>0</v>
      </c>
      <c r="L5" s="228">
        <f>IF('Первичные данные 4 кл.'!AK6=" "," ",IF('Первичные данные 4 кл.'!AK6&lt;4,0,1))</f>
        <v>0</v>
      </c>
      <c r="M5" s="228">
        <f>IF('Первичные данные 4 кл.'!AO6=" "," ",IF('Первичные данные 4 кл.'!AO6&lt;4,0,1))</f>
        <v>0</v>
      </c>
      <c r="N5" s="228">
        <f>IF('Первичные данные 4 кл.'!AS6=" "," ",IF('Первичные данные 4 кл.'!AS6&lt;4,0,1))</f>
        <v>0</v>
      </c>
      <c r="O5" s="228">
        <f>IF('Первичные данные 4 кл.'!AW6=" "," ",IF('Первичные данные 4 кл.'!AW6&lt;4,0,1))</f>
        <v>0</v>
      </c>
      <c r="P5" s="228">
        <f>IF('Первичные данные 4 кл.'!BA6=" "," ",IF('Первичные данные 4 кл.'!BA6&lt;4,0,1))</f>
        <v>0</v>
      </c>
      <c r="Q5" s="228">
        <f>IF('Первичные данные 4 кл.'!BE6=" "," ",IF('Первичные данные 4 кл.'!BE6&lt;4,0,1))</f>
        <v>0</v>
      </c>
      <c r="R5" s="228">
        <f>IF('Первичные данные 4 кл.'!BI6=" "," ",IF('Первичные данные 4 кл.'!BI6&lt;4,0,1))</f>
        <v>0</v>
      </c>
      <c r="S5" s="228">
        <f>IF('Первичные данные 4 кл.'!BM6=" "," ",IF('Первичные данные 4 кл.'!BM6&lt;4,0,1))</f>
        <v>0</v>
      </c>
      <c r="T5" s="228">
        <f>IF('Первичные данные 4 кл.'!BQ6=" "," ",IF('Первичные данные 4 кл.'!BQ6&lt;4,0,1))</f>
        <v>0</v>
      </c>
      <c r="U5" s="245">
        <f>IF('Первичные данные 4 кл.'!BU6=" "," ",IF('Первичные данные 4 кл.'!BU6&lt;4,0,1))</f>
        <v>0</v>
      </c>
      <c r="V5" s="250">
        <f>IF(C5=" "," ",IF(COUNTIF(C5:G5,1)&gt;COUNTIF(C5:G5,0),1,0))</f>
        <v>0</v>
      </c>
      <c r="W5" s="250">
        <f>IF(C5=" "," ",IF(COUNTIF(H5:Q5,1)&gt;COUNTIF(H5:Q5,0),1,0))</f>
        <v>0</v>
      </c>
      <c r="X5" s="250">
        <f>IF(C5=" "," ",IF(COUNTIF(R5:U5,1)&gt;COUNTIF(R5:U5,0),1,0))</f>
        <v>0</v>
      </c>
      <c r="Y5" s="250">
        <f>IF(C5=" "," ",IF(COUNTIF(C5:U5,1)&gt;COUNTIF(C5:U5,0),1,0))</f>
        <v>0</v>
      </c>
    </row>
    <row r="6" spans="1:25" ht="11.85" customHeight="1" x14ac:dyDescent="0.3">
      <c r="A6" s="176">
        <v>2</v>
      </c>
      <c r="B6" s="149">
        <f>'Первичные данные 4 кл.'!B7</f>
        <v>0</v>
      </c>
      <c r="C6" s="228">
        <f>IF('Первичные данные 4 кл.'!E7=" "," ",IF('Первичные данные 4 кл.'!E7&lt;4,0,1))</f>
        <v>0</v>
      </c>
      <c r="D6" s="228">
        <f>IF('Первичные данные 4 кл.'!H7=" "," ",IF('Первичные данные 4 кл.'!H7&lt;4,0,1))</f>
        <v>0</v>
      </c>
      <c r="E6" s="228">
        <f>IF('Первичные данные 4 кл.'!K7=" "," ",IF('Первичные данные 4 кл.'!K7&lt;4,0,1))</f>
        <v>0</v>
      </c>
      <c r="F6" s="228">
        <f>IF('Первичные данные 4 кл.'!N7=" "," ",IF('Первичные данные 4 кл.'!N7&lt;4,0,1))</f>
        <v>0</v>
      </c>
      <c r="G6" s="228">
        <f>IF('Первичные данные 4 кл.'!Q7=" "," ",IF('Первичные данные 4 кл.'!Q7&lt;4,0,1))</f>
        <v>0</v>
      </c>
      <c r="H6" s="228">
        <f>IF('Первичные данные 4 кл.'!U7=" "," ",IF('Первичные данные 4 кл.'!U7&lt;4,0,1))</f>
        <v>0</v>
      </c>
      <c r="I6" s="228">
        <f>IF('Первичные данные 4 кл.'!Y7=" "," ",IF('Первичные данные 4 кл.'!Y7&lt;4,0,1))</f>
        <v>0</v>
      </c>
      <c r="J6" s="228">
        <f>IF('Первичные данные 4 кл.'!AC7=" "," ",IF('Первичные данные 4 кл.'!AC7&lt;4,0,1))</f>
        <v>0</v>
      </c>
      <c r="K6" s="228">
        <f>IF('Первичные данные 4 кл.'!AG7=" "," ",IF('Первичные данные 4 кл.'!AG7&lt;4,0,1))</f>
        <v>0</v>
      </c>
      <c r="L6" s="228">
        <f>IF('Первичные данные 4 кл.'!AK7=" "," ",IF('Первичные данные 4 кл.'!AK7&lt;4,0,1))</f>
        <v>0</v>
      </c>
      <c r="M6" s="228">
        <f>IF('Первичные данные 4 кл.'!AO7=" "," ",IF('Первичные данные 4 кл.'!AO7&lt;4,0,1))</f>
        <v>0</v>
      </c>
      <c r="N6" s="228">
        <f>IF('Первичные данные 4 кл.'!AS7=" "," ",IF('Первичные данные 4 кл.'!AS7&lt;4,0,1))</f>
        <v>0</v>
      </c>
      <c r="O6" s="228">
        <f>IF('Первичные данные 4 кл.'!AW7=" "," ",IF('Первичные данные 4 кл.'!AW7&lt;4,0,1))</f>
        <v>0</v>
      </c>
      <c r="P6" s="228">
        <f>IF('Первичные данные 4 кл.'!BA7=" "," ",IF('Первичные данные 4 кл.'!BA7&lt;4,0,1))</f>
        <v>0</v>
      </c>
      <c r="Q6" s="228">
        <f>IF('Первичные данные 4 кл.'!BE7=" "," ",IF('Первичные данные 4 кл.'!BE7&lt;4,0,1))</f>
        <v>0</v>
      </c>
      <c r="R6" s="228">
        <f>IF('Первичные данные 4 кл.'!BI7=" "," ",IF('Первичные данные 4 кл.'!BI7&lt;4,0,1))</f>
        <v>0</v>
      </c>
      <c r="S6" s="228">
        <f>IF('Первичные данные 4 кл.'!BM7=" "," ",IF('Первичные данные 4 кл.'!BM7&lt;4,0,1))</f>
        <v>0</v>
      </c>
      <c r="T6" s="228">
        <f>IF('Первичные данные 4 кл.'!BQ7=" "," ",IF('Первичные данные 4 кл.'!BQ7&lt;4,0,1))</f>
        <v>0</v>
      </c>
      <c r="U6" s="245">
        <f>IF('Первичные данные 4 кл.'!BU7=" "," ",IF('Первичные данные 4 кл.'!BU7&lt;4,0,1))</f>
        <v>0</v>
      </c>
      <c r="V6" s="246">
        <f t="shared" ref="V6:V38" si="0">IF(C6=" "," ",IF(COUNTIF(C6:G6,1)&gt;COUNTIF(C6:G6,0),1,0))</f>
        <v>0</v>
      </c>
      <c r="W6" s="246">
        <f t="shared" ref="W6:W38" si="1">IF(C6=" "," ",IF(COUNTIF(H6:Q6,1)&gt;COUNTIF(H6:Q6,0),1,0))</f>
        <v>0</v>
      </c>
      <c r="X6" s="246">
        <f t="shared" ref="X6:X38" si="2">IF(C6=" "," ",IF(COUNTIF(R6:U6,1)&gt;COUNTIF(R6:U6,0),1,0))</f>
        <v>0</v>
      </c>
      <c r="Y6" s="246">
        <f t="shared" ref="Y6:Y38" si="3">IF(C6=" "," ",IF(COUNTIF(C6:U6,1)&gt;COUNTIF(C6:U6,0),1,0))</f>
        <v>0</v>
      </c>
    </row>
    <row r="7" spans="1:25" ht="11.85" customHeight="1" x14ac:dyDescent="0.3">
      <c r="A7" s="176">
        <v>3</v>
      </c>
      <c r="B7" s="149">
        <f>'Первичные данные 4 кл.'!B8</f>
        <v>0</v>
      </c>
      <c r="C7" s="228">
        <f>IF('Первичные данные 4 кл.'!E8=" "," ",IF('Первичные данные 4 кл.'!E8&lt;4,0,1))</f>
        <v>0</v>
      </c>
      <c r="D7" s="228">
        <f>IF('Первичные данные 4 кл.'!H8=" "," ",IF('Первичные данные 4 кл.'!H8&lt;4,0,1))</f>
        <v>0</v>
      </c>
      <c r="E7" s="228">
        <f>IF('Первичные данные 4 кл.'!K8=" "," ",IF('Первичные данные 4 кл.'!K8&lt;4,0,1))</f>
        <v>0</v>
      </c>
      <c r="F7" s="228">
        <f>IF('Первичные данные 4 кл.'!N8=" "," ",IF('Первичные данные 4 кл.'!N8&lt;4,0,1))</f>
        <v>0</v>
      </c>
      <c r="G7" s="228">
        <f>IF('Первичные данные 4 кл.'!Q8=" "," ",IF('Первичные данные 4 кл.'!Q8&lt;4,0,1))</f>
        <v>0</v>
      </c>
      <c r="H7" s="228">
        <f>IF('Первичные данные 4 кл.'!U8=" "," ",IF('Первичные данные 4 кл.'!U8&lt;4,0,1))</f>
        <v>0</v>
      </c>
      <c r="I7" s="228">
        <f>IF('Первичные данные 4 кл.'!Y8=" "," ",IF('Первичные данные 4 кл.'!Y8&lt;4,0,1))</f>
        <v>0</v>
      </c>
      <c r="J7" s="228">
        <f>IF('Первичные данные 4 кл.'!AC8=" "," ",IF('Первичные данные 4 кл.'!AC8&lt;4,0,1))</f>
        <v>0</v>
      </c>
      <c r="K7" s="228">
        <f>IF('Первичные данные 4 кл.'!AG8=" "," ",IF('Первичные данные 4 кл.'!AG8&lt;4,0,1))</f>
        <v>0</v>
      </c>
      <c r="L7" s="228">
        <f>IF('Первичные данные 4 кл.'!AK8=" "," ",IF('Первичные данные 4 кл.'!AK8&lt;4,0,1))</f>
        <v>0</v>
      </c>
      <c r="M7" s="228">
        <f>IF('Первичные данные 4 кл.'!AO8=" "," ",IF('Первичные данные 4 кл.'!AO8&lt;4,0,1))</f>
        <v>0</v>
      </c>
      <c r="N7" s="228">
        <f>IF('Первичные данные 4 кл.'!AS8=" "," ",IF('Первичные данные 4 кл.'!AS8&lt;4,0,1))</f>
        <v>0</v>
      </c>
      <c r="O7" s="228">
        <f>IF('Первичные данные 4 кл.'!AW8=" "," ",IF('Первичные данные 4 кл.'!AW8&lt;4,0,1))</f>
        <v>0</v>
      </c>
      <c r="P7" s="228">
        <f>IF('Первичные данные 4 кл.'!BA8=" "," ",IF('Первичные данные 4 кл.'!BA8&lt;4,0,1))</f>
        <v>0</v>
      </c>
      <c r="Q7" s="228">
        <f>IF('Первичные данные 4 кл.'!BE8=" "," ",IF('Первичные данные 4 кл.'!BE8&lt;4,0,1))</f>
        <v>0</v>
      </c>
      <c r="R7" s="228">
        <f>IF('Первичные данные 4 кл.'!BI8=" "," ",IF('Первичные данные 4 кл.'!BI8&lt;4,0,1))</f>
        <v>0</v>
      </c>
      <c r="S7" s="228">
        <f>IF('Первичные данные 4 кл.'!BM8=" "," ",IF('Первичные данные 4 кл.'!BM8&lt;4,0,1))</f>
        <v>0</v>
      </c>
      <c r="T7" s="228">
        <f>IF('Первичные данные 4 кл.'!BQ8=" "," ",IF('Первичные данные 4 кл.'!BQ8&lt;4,0,1))</f>
        <v>0</v>
      </c>
      <c r="U7" s="245">
        <f>IF('Первичные данные 4 кл.'!BU8=" "," ",IF('Первичные данные 4 кл.'!BU8&lt;4,0,1))</f>
        <v>0</v>
      </c>
      <c r="V7" s="246">
        <f t="shared" si="0"/>
        <v>0</v>
      </c>
      <c r="W7" s="246">
        <f t="shared" si="1"/>
        <v>0</v>
      </c>
      <c r="X7" s="246">
        <f t="shared" si="2"/>
        <v>0</v>
      </c>
      <c r="Y7" s="246">
        <f t="shared" si="3"/>
        <v>0</v>
      </c>
    </row>
    <row r="8" spans="1:25" ht="11.85" customHeight="1" x14ac:dyDescent="0.3">
      <c r="A8" s="176">
        <v>4</v>
      </c>
      <c r="B8" s="149">
        <f>'Первичные данные 4 кл.'!B9</f>
        <v>0</v>
      </c>
      <c r="C8" s="228">
        <f>IF('Первичные данные 4 кл.'!E9=" "," ",IF('Первичные данные 4 кл.'!E9&lt;4,0,1))</f>
        <v>0</v>
      </c>
      <c r="D8" s="228">
        <f>IF('Первичные данные 4 кл.'!H9=" "," ",IF('Первичные данные 4 кл.'!H9&lt;4,0,1))</f>
        <v>0</v>
      </c>
      <c r="E8" s="228">
        <f>IF('Первичные данные 4 кл.'!K9=" "," ",IF('Первичные данные 4 кл.'!K9&lt;4,0,1))</f>
        <v>0</v>
      </c>
      <c r="F8" s="228">
        <f>IF('Первичные данные 4 кл.'!N9=" "," ",IF('Первичные данные 4 кл.'!N9&lt;4,0,1))</f>
        <v>0</v>
      </c>
      <c r="G8" s="228">
        <f>IF('Первичные данные 4 кл.'!Q9=" "," ",IF('Первичные данные 4 кл.'!Q9&lt;4,0,1))</f>
        <v>0</v>
      </c>
      <c r="H8" s="228">
        <f>IF('Первичные данные 4 кл.'!U9=" "," ",IF('Первичные данные 4 кл.'!U9&lt;4,0,1))</f>
        <v>0</v>
      </c>
      <c r="I8" s="228">
        <f>IF('Первичные данные 4 кл.'!Y9=" "," ",IF('Первичные данные 4 кл.'!Y9&lt;4,0,1))</f>
        <v>0</v>
      </c>
      <c r="J8" s="228">
        <f>IF('Первичные данные 4 кл.'!AC9=" "," ",IF('Первичные данные 4 кл.'!AC9&lt;4,0,1))</f>
        <v>0</v>
      </c>
      <c r="K8" s="228">
        <f>IF('Первичные данные 4 кл.'!AG9=" "," ",IF('Первичные данные 4 кл.'!AG9&lt;4,0,1))</f>
        <v>0</v>
      </c>
      <c r="L8" s="228">
        <f>IF('Первичные данные 4 кл.'!AK9=" "," ",IF('Первичные данные 4 кл.'!AK9&lt;4,0,1))</f>
        <v>0</v>
      </c>
      <c r="M8" s="228">
        <f>IF('Первичные данные 4 кл.'!AO9=" "," ",IF('Первичные данные 4 кл.'!AO9&lt;4,0,1))</f>
        <v>0</v>
      </c>
      <c r="N8" s="228">
        <f>IF('Первичные данные 4 кл.'!AS9=" "," ",IF('Первичные данные 4 кл.'!AS9&lt;4,0,1))</f>
        <v>0</v>
      </c>
      <c r="O8" s="228">
        <f>IF('Первичные данные 4 кл.'!AW9=" "," ",IF('Первичные данные 4 кл.'!AW9&lt;4,0,1))</f>
        <v>0</v>
      </c>
      <c r="P8" s="228">
        <f>IF('Первичные данные 4 кл.'!BA9=" "," ",IF('Первичные данные 4 кл.'!BA9&lt;4,0,1))</f>
        <v>0</v>
      </c>
      <c r="Q8" s="228">
        <f>IF('Первичные данные 4 кл.'!BE9=" "," ",IF('Первичные данные 4 кл.'!BE9&lt;4,0,1))</f>
        <v>0</v>
      </c>
      <c r="R8" s="228">
        <f>IF('Первичные данные 4 кл.'!BI9=" "," ",IF('Первичные данные 4 кл.'!BI9&lt;4,0,1))</f>
        <v>0</v>
      </c>
      <c r="S8" s="228">
        <f>IF('Первичные данные 4 кл.'!BM9=" "," ",IF('Первичные данные 4 кл.'!BM9&lt;4,0,1))</f>
        <v>0</v>
      </c>
      <c r="T8" s="228">
        <f>IF('Первичные данные 4 кл.'!BQ9=" "," ",IF('Первичные данные 4 кл.'!BQ9&lt;4,0,1))</f>
        <v>0</v>
      </c>
      <c r="U8" s="245">
        <f>IF('Первичные данные 4 кл.'!BU9=" "," ",IF('Первичные данные 4 кл.'!BU9&lt;4,0,1))</f>
        <v>0</v>
      </c>
      <c r="V8" s="246">
        <f t="shared" si="0"/>
        <v>0</v>
      </c>
      <c r="W8" s="246">
        <f t="shared" si="1"/>
        <v>0</v>
      </c>
      <c r="X8" s="246">
        <f t="shared" si="2"/>
        <v>0</v>
      </c>
      <c r="Y8" s="246">
        <f t="shared" si="3"/>
        <v>0</v>
      </c>
    </row>
    <row r="9" spans="1:25" ht="11.85" customHeight="1" x14ac:dyDescent="0.3">
      <c r="A9" s="176">
        <v>5</v>
      </c>
      <c r="B9" s="149">
        <f>'Первичные данные 4 кл.'!B10</f>
        <v>0</v>
      </c>
      <c r="C9" s="228">
        <f>IF('Первичные данные 4 кл.'!E10=" "," ",IF('Первичные данные 4 кл.'!E10&lt;4,0,1))</f>
        <v>0</v>
      </c>
      <c r="D9" s="228">
        <f>IF('Первичные данные 4 кл.'!H10=" "," ",IF('Первичные данные 4 кл.'!H10&lt;4,0,1))</f>
        <v>0</v>
      </c>
      <c r="E9" s="228">
        <f>IF('Первичные данные 4 кл.'!K10=" "," ",IF('Первичные данные 4 кл.'!K10&lt;4,0,1))</f>
        <v>0</v>
      </c>
      <c r="F9" s="228">
        <f>IF('Первичные данные 4 кл.'!N10=" "," ",IF('Первичные данные 4 кл.'!N10&lt;4,0,1))</f>
        <v>0</v>
      </c>
      <c r="G9" s="228">
        <f>IF('Первичные данные 4 кл.'!Q10=" "," ",IF('Первичные данные 4 кл.'!Q10&lt;4,0,1))</f>
        <v>0</v>
      </c>
      <c r="H9" s="228">
        <f>IF('Первичные данные 4 кл.'!U10=" "," ",IF('Первичные данные 4 кл.'!U10&lt;4,0,1))</f>
        <v>0</v>
      </c>
      <c r="I9" s="228">
        <f>IF('Первичные данные 4 кл.'!Y10=" "," ",IF('Первичные данные 4 кл.'!Y10&lt;4,0,1))</f>
        <v>0</v>
      </c>
      <c r="J9" s="228">
        <f>IF('Первичные данные 4 кл.'!AC10=" "," ",IF('Первичные данные 4 кл.'!AC10&lt;4,0,1))</f>
        <v>0</v>
      </c>
      <c r="K9" s="228">
        <f>IF('Первичные данные 4 кл.'!AG10=" "," ",IF('Первичные данные 4 кл.'!AG10&lt;4,0,1))</f>
        <v>0</v>
      </c>
      <c r="L9" s="228">
        <f>IF('Первичные данные 4 кл.'!AK10=" "," ",IF('Первичные данные 4 кл.'!AK10&lt;4,0,1))</f>
        <v>0</v>
      </c>
      <c r="M9" s="228">
        <f>IF('Первичные данные 4 кл.'!AO10=" "," ",IF('Первичные данные 4 кл.'!AO10&lt;4,0,1))</f>
        <v>0</v>
      </c>
      <c r="N9" s="228">
        <f>IF('Первичные данные 4 кл.'!AS10=" "," ",IF('Первичные данные 4 кл.'!AS10&lt;4,0,1))</f>
        <v>0</v>
      </c>
      <c r="O9" s="228">
        <f>IF('Первичные данные 4 кл.'!AW10=" "," ",IF('Первичные данные 4 кл.'!AW10&lt;4,0,1))</f>
        <v>0</v>
      </c>
      <c r="P9" s="228">
        <f>IF('Первичные данные 4 кл.'!BA10=" "," ",IF('Первичные данные 4 кл.'!BA10&lt;4,0,1))</f>
        <v>0</v>
      </c>
      <c r="Q9" s="228">
        <f>IF('Первичные данные 4 кл.'!BE10=" "," ",IF('Первичные данные 4 кл.'!BE10&lt;4,0,1))</f>
        <v>0</v>
      </c>
      <c r="R9" s="228">
        <f>IF('Первичные данные 4 кл.'!BI10=" "," ",IF('Первичные данные 4 кл.'!BI10&lt;4,0,1))</f>
        <v>0</v>
      </c>
      <c r="S9" s="228">
        <f>IF('Первичные данные 4 кл.'!BM10=" "," ",IF('Первичные данные 4 кл.'!BM10&lt;4,0,1))</f>
        <v>0</v>
      </c>
      <c r="T9" s="228">
        <f>IF('Первичные данные 4 кл.'!BQ10=" "," ",IF('Первичные данные 4 кл.'!BQ10&lt;4,0,1))</f>
        <v>0</v>
      </c>
      <c r="U9" s="245">
        <f>IF('Первичные данные 4 кл.'!BU10=" "," ",IF('Первичные данные 4 кл.'!BU10&lt;4,0,1))</f>
        <v>0</v>
      </c>
      <c r="V9" s="246">
        <f t="shared" si="0"/>
        <v>0</v>
      </c>
      <c r="W9" s="246">
        <f t="shared" si="1"/>
        <v>0</v>
      </c>
      <c r="X9" s="246">
        <f t="shared" si="2"/>
        <v>0</v>
      </c>
      <c r="Y9" s="246">
        <f t="shared" si="3"/>
        <v>0</v>
      </c>
    </row>
    <row r="10" spans="1:25" ht="11.85" customHeight="1" x14ac:dyDescent="0.3">
      <c r="A10" s="176">
        <v>6</v>
      </c>
      <c r="B10" s="149">
        <f>'Первичные данные 4 кл.'!B11</f>
        <v>0</v>
      </c>
      <c r="C10" s="228">
        <f>IF('Первичные данные 4 кл.'!E11=" "," ",IF('Первичные данные 4 кл.'!E11&lt;4,0,1))</f>
        <v>0</v>
      </c>
      <c r="D10" s="228">
        <f>IF('Первичные данные 4 кл.'!H11=" "," ",IF('Первичные данные 4 кл.'!H11&lt;4,0,1))</f>
        <v>0</v>
      </c>
      <c r="E10" s="228">
        <f>IF('Первичные данные 4 кл.'!K11=" "," ",IF('Первичные данные 4 кл.'!K11&lt;4,0,1))</f>
        <v>0</v>
      </c>
      <c r="F10" s="228">
        <f>IF('Первичные данные 4 кл.'!N11=" "," ",IF('Первичные данные 4 кл.'!N11&lt;4,0,1))</f>
        <v>0</v>
      </c>
      <c r="G10" s="228">
        <f>IF('Первичные данные 4 кл.'!Q11=" "," ",IF('Первичные данные 4 кл.'!Q11&lt;4,0,1))</f>
        <v>0</v>
      </c>
      <c r="H10" s="228">
        <f>IF('Первичные данные 4 кл.'!U11=" "," ",IF('Первичные данные 4 кл.'!U11&lt;4,0,1))</f>
        <v>0</v>
      </c>
      <c r="I10" s="228">
        <f>IF('Первичные данные 4 кл.'!Y11=" "," ",IF('Первичные данные 4 кл.'!Y11&lt;4,0,1))</f>
        <v>0</v>
      </c>
      <c r="J10" s="228">
        <f>IF('Первичные данные 4 кл.'!AC11=" "," ",IF('Первичные данные 4 кл.'!AC11&lt;4,0,1))</f>
        <v>0</v>
      </c>
      <c r="K10" s="228">
        <f>IF('Первичные данные 4 кл.'!AG11=" "," ",IF('Первичные данные 4 кл.'!AG11&lt;4,0,1))</f>
        <v>0</v>
      </c>
      <c r="L10" s="228">
        <f>IF('Первичные данные 4 кл.'!AK11=" "," ",IF('Первичные данные 4 кл.'!AK11&lt;4,0,1))</f>
        <v>0</v>
      </c>
      <c r="M10" s="228">
        <f>IF('Первичные данные 4 кл.'!AO11=" "," ",IF('Первичные данные 4 кл.'!AO11&lt;4,0,1))</f>
        <v>0</v>
      </c>
      <c r="N10" s="228">
        <f>IF('Первичные данные 4 кл.'!AS11=" "," ",IF('Первичные данные 4 кл.'!AS11&lt;4,0,1))</f>
        <v>0</v>
      </c>
      <c r="O10" s="228">
        <f>IF('Первичные данные 4 кл.'!AW11=" "," ",IF('Первичные данные 4 кл.'!AW11&lt;4,0,1))</f>
        <v>0</v>
      </c>
      <c r="P10" s="228">
        <f>IF('Первичные данные 4 кл.'!BA11=" "," ",IF('Первичные данные 4 кл.'!BA11&lt;4,0,1))</f>
        <v>0</v>
      </c>
      <c r="Q10" s="228">
        <f>IF('Первичные данные 4 кл.'!BE11=" "," ",IF('Первичные данные 4 кл.'!BE11&lt;4,0,1))</f>
        <v>0</v>
      </c>
      <c r="R10" s="228">
        <f>IF('Первичные данные 4 кл.'!BI11=" "," ",IF('Первичные данные 4 кл.'!BI11&lt;4,0,1))</f>
        <v>0</v>
      </c>
      <c r="S10" s="228">
        <f>IF('Первичные данные 4 кл.'!BM11=" "," ",IF('Первичные данные 4 кл.'!BM11&lt;4,0,1))</f>
        <v>0</v>
      </c>
      <c r="T10" s="228">
        <f>IF('Первичные данные 4 кл.'!BQ11=" "," ",IF('Первичные данные 4 кл.'!BQ11&lt;4,0,1))</f>
        <v>0</v>
      </c>
      <c r="U10" s="245">
        <f>IF('Первичные данные 4 кл.'!BU11=" "," ",IF('Первичные данные 4 кл.'!BU11&lt;4,0,1))</f>
        <v>0</v>
      </c>
      <c r="V10" s="246">
        <f t="shared" si="0"/>
        <v>0</v>
      </c>
      <c r="W10" s="246">
        <f t="shared" si="1"/>
        <v>0</v>
      </c>
      <c r="X10" s="246">
        <f t="shared" si="2"/>
        <v>0</v>
      </c>
      <c r="Y10" s="246">
        <f t="shared" si="3"/>
        <v>0</v>
      </c>
    </row>
    <row r="11" spans="1:25" ht="11.85" customHeight="1" x14ac:dyDescent="0.3">
      <c r="A11" s="176">
        <v>7</v>
      </c>
      <c r="B11" s="149">
        <f>'Первичные данные 4 кл.'!B12</f>
        <v>0</v>
      </c>
      <c r="C11" s="228">
        <f>IF('Первичные данные 4 кл.'!E12=" "," ",IF('Первичные данные 4 кл.'!E12&lt;4,0,1))</f>
        <v>0</v>
      </c>
      <c r="D11" s="228">
        <f>IF('Первичные данные 4 кл.'!H12=" "," ",IF('Первичные данные 4 кл.'!H12&lt;4,0,1))</f>
        <v>0</v>
      </c>
      <c r="E11" s="228">
        <f>IF('Первичные данные 4 кл.'!K12=" "," ",IF('Первичные данные 4 кл.'!K12&lt;4,0,1))</f>
        <v>0</v>
      </c>
      <c r="F11" s="228">
        <f>IF('Первичные данные 4 кл.'!N12=" "," ",IF('Первичные данные 4 кл.'!N12&lt;4,0,1))</f>
        <v>0</v>
      </c>
      <c r="G11" s="228">
        <f>IF('Первичные данные 4 кл.'!Q12=" "," ",IF('Первичные данные 4 кл.'!Q12&lt;4,0,1))</f>
        <v>0</v>
      </c>
      <c r="H11" s="228">
        <f>IF('Первичные данные 4 кл.'!U12=" "," ",IF('Первичные данные 4 кл.'!U12&lt;4,0,1))</f>
        <v>0</v>
      </c>
      <c r="I11" s="228">
        <f>IF('Первичные данные 4 кл.'!Y12=" "," ",IF('Первичные данные 4 кл.'!Y12&lt;4,0,1))</f>
        <v>0</v>
      </c>
      <c r="J11" s="228">
        <f>IF('Первичные данные 4 кл.'!AC12=" "," ",IF('Первичные данные 4 кл.'!AC12&lt;4,0,1))</f>
        <v>0</v>
      </c>
      <c r="K11" s="228">
        <f>IF('Первичные данные 4 кл.'!AG12=" "," ",IF('Первичные данные 4 кл.'!AG12&lt;4,0,1))</f>
        <v>0</v>
      </c>
      <c r="L11" s="228">
        <f>IF('Первичные данные 4 кл.'!AK12=" "," ",IF('Первичные данные 4 кл.'!AK12&lt;4,0,1))</f>
        <v>0</v>
      </c>
      <c r="M11" s="228">
        <f>IF('Первичные данные 4 кл.'!AO12=" "," ",IF('Первичные данные 4 кл.'!AO12&lt;4,0,1))</f>
        <v>0</v>
      </c>
      <c r="N11" s="228">
        <f>IF('Первичные данные 4 кл.'!AS12=" "," ",IF('Первичные данные 4 кл.'!AS12&lt;4,0,1))</f>
        <v>0</v>
      </c>
      <c r="O11" s="228">
        <f>IF('Первичные данные 4 кл.'!AW12=" "," ",IF('Первичные данные 4 кл.'!AW12&lt;4,0,1))</f>
        <v>0</v>
      </c>
      <c r="P11" s="228">
        <f>IF('Первичные данные 4 кл.'!BA12=" "," ",IF('Первичные данные 4 кл.'!BA12&lt;4,0,1))</f>
        <v>0</v>
      </c>
      <c r="Q11" s="228">
        <f>IF('Первичные данные 4 кл.'!BE12=" "," ",IF('Первичные данные 4 кл.'!BE12&lt;4,0,1))</f>
        <v>0</v>
      </c>
      <c r="R11" s="228">
        <f>IF('Первичные данные 4 кл.'!BI12=" "," ",IF('Первичные данные 4 кл.'!BI12&lt;4,0,1))</f>
        <v>0</v>
      </c>
      <c r="S11" s="228">
        <f>IF('Первичные данные 4 кл.'!BM12=" "," ",IF('Первичные данные 4 кл.'!BM12&lt;4,0,1))</f>
        <v>0</v>
      </c>
      <c r="T11" s="228">
        <f>IF('Первичные данные 4 кл.'!BQ12=" "," ",IF('Первичные данные 4 кл.'!BQ12&lt;4,0,1))</f>
        <v>0</v>
      </c>
      <c r="U11" s="245">
        <f>IF('Первичные данные 4 кл.'!BU12=" "," ",IF('Первичные данные 4 кл.'!BU12&lt;4,0,1))</f>
        <v>0</v>
      </c>
      <c r="V11" s="246">
        <f t="shared" si="0"/>
        <v>0</v>
      </c>
      <c r="W11" s="246">
        <f t="shared" si="1"/>
        <v>0</v>
      </c>
      <c r="X11" s="246">
        <f t="shared" si="2"/>
        <v>0</v>
      </c>
      <c r="Y11" s="246">
        <f t="shared" si="3"/>
        <v>0</v>
      </c>
    </row>
    <row r="12" spans="1:25" ht="11.85" customHeight="1" x14ac:dyDescent="0.3">
      <c r="A12" s="176">
        <v>8</v>
      </c>
      <c r="B12" s="149">
        <f>'Первичные данные 4 кл.'!B13</f>
        <v>0</v>
      </c>
      <c r="C12" s="228">
        <f>IF('Первичные данные 4 кл.'!E13=" "," ",IF('Первичные данные 4 кл.'!E13&lt;4,0,1))</f>
        <v>0</v>
      </c>
      <c r="D12" s="228">
        <f>IF('Первичные данные 4 кл.'!H13=" "," ",IF('Первичные данные 4 кл.'!H13&lt;4,0,1))</f>
        <v>0</v>
      </c>
      <c r="E12" s="228">
        <f>IF('Первичные данные 4 кл.'!K13=" "," ",IF('Первичные данные 4 кл.'!K13&lt;4,0,1))</f>
        <v>0</v>
      </c>
      <c r="F12" s="228">
        <f>IF('Первичные данные 4 кл.'!N13=" "," ",IF('Первичные данные 4 кл.'!N13&lt;4,0,1))</f>
        <v>0</v>
      </c>
      <c r="G12" s="228">
        <f>IF('Первичные данные 4 кл.'!Q13=" "," ",IF('Первичные данные 4 кл.'!Q13&lt;4,0,1))</f>
        <v>0</v>
      </c>
      <c r="H12" s="228">
        <f>IF('Первичные данные 4 кл.'!U13=" "," ",IF('Первичные данные 4 кл.'!U13&lt;4,0,1))</f>
        <v>0</v>
      </c>
      <c r="I12" s="228">
        <f>IF('Первичные данные 4 кл.'!Y13=" "," ",IF('Первичные данные 4 кл.'!Y13&lt;4,0,1))</f>
        <v>0</v>
      </c>
      <c r="J12" s="228">
        <f>IF('Первичные данные 4 кл.'!AC13=" "," ",IF('Первичные данные 4 кл.'!AC13&lt;4,0,1))</f>
        <v>0</v>
      </c>
      <c r="K12" s="228">
        <f>IF('Первичные данные 4 кл.'!AG13=" "," ",IF('Первичные данные 4 кл.'!AG13&lt;4,0,1))</f>
        <v>0</v>
      </c>
      <c r="L12" s="228">
        <f>IF('Первичные данные 4 кл.'!AK13=" "," ",IF('Первичные данные 4 кл.'!AK13&lt;4,0,1))</f>
        <v>0</v>
      </c>
      <c r="M12" s="228">
        <f>IF('Первичные данные 4 кл.'!AO13=" "," ",IF('Первичные данные 4 кл.'!AO13&lt;4,0,1))</f>
        <v>0</v>
      </c>
      <c r="N12" s="228">
        <f>IF('Первичные данные 4 кл.'!AS13=" "," ",IF('Первичные данные 4 кл.'!AS13&lt;4,0,1))</f>
        <v>0</v>
      </c>
      <c r="O12" s="228">
        <f>IF('Первичные данные 4 кл.'!AW13=" "," ",IF('Первичные данные 4 кл.'!AW13&lt;4,0,1))</f>
        <v>0</v>
      </c>
      <c r="P12" s="228">
        <f>IF('Первичные данные 4 кл.'!BA13=" "," ",IF('Первичные данные 4 кл.'!BA13&lt;4,0,1))</f>
        <v>0</v>
      </c>
      <c r="Q12" s="228">
        <f>IF('Первичные данные 4 кл.'!BE13=" "," ",IF('Первичные данные 4 кл.'!BE13&lt;4,0,1))</f>
        <v>0</v>
      </c>
      <c r="R12" s="228">
        <f>IF('Первичные данные 4 кл.'!BI13=" "," ",IF('Первичные данные 4 кл.'!BI13&lt;4,0,1))</f>
        <v>0</v>
      </c>
      <c r="S12" s="228">
        <f>IF('Первичные данные 4 кл.'!BM13=" "," ",IF('Первичные данные 4 кл.'!BM13&lt;4,0,1))</f>
        <v>0</v>
      </c>
      <c r="T12" s="228">
        <f>IF('Первичные данные 4 кл.'!BQ13=" "," ",IF('Первичные данные 4 кл.'!BQ13&lt;4,0,1))</f>
        <v>0</v>
      </c>
      <c r="U12" s="245">
        <f>IF('Первичные данные 4 кл.'!BU13=" "," ",IF('Первичные данные 4 кл.'!BU13&lt;4,0,1))</f>
        <v>0</v>
      </c>
      <c r="V12" s="246">
        <f t="shared" si="0"/>
        <v>0</v>
      </c>
      <c r="W12" s="246">
        <f t="shared" si="1"/>
        <v>0</v>
      </c>
      <c r="X12" s="246">
        <f t="shared" si="2"/>
        <v>0</v>
      </c>
      <c r="Y12" s="246">
        <f t="shared" si="3"/>
        <v>0</v>
      </c>
    </row>
    <row r="13" spans="1:25" ht="11.85" customHeight="1" x14ac:dyDescent="0.3">
      <c r="A13" s="176">
        <v>9</v>
      </c>
      <c r="B13" s="149">
        <f>'Первичные данные 4 кл.'!B14</f>
        <v>0</v>
      </c>
      <c r="C13" s="228">
        <f>IF('Первичные данные 4 кл.'!E14=" "," ",IF('Первичные данные 4 кл.'!E14&lt;4,0,1))</f>
        <v>0</v>
      </c>
      <c r="D13" s="228">
        <f>IF('Первичные данные 4 кл.'!H14=" "," ",IF('Первичные данные 4 кл.'!H14&lt;4,0,1))</f>
        <v>0</v>
      </c>
      <c r="E13" s="228">
        <f>IF('Первичные данные 4 кл.'!K14=" "," ",IF('Первичные данные 4 кл.'!K14&lt;4,0,1))</f>
        <v>0</v>
      </c>
      <c r="F13" s="228">
        <f>IF('Первичные данные 4 кл.'!N14=" "," ",IF('Первичные данные 4 кл.'!N14&lt;4,0,1))</f>
        <v>0</v>
      </c>
      <c r="G13" s="228">
        <f>IF('Первичные данные 4 кл.'!Q14=" "," ",IF('Первичные данные 4 кл.'!Q14&lt;4,0,1))</f>
        <v>0</v>
      </c>
      <c r="H13" s="228">
        <f>IF('Первичные данные 4 кл.'!U14=" "," ",IF('Первичные данные 4 кл.'!U14&lt;4,0,1))</f>
        <v>0</v>
      </c>
      <c r="I13" s="228">
        <f>IF('Первичные данные 4 кл.'!Y14=" "," ",IF('Первичные данные 4 кл.'!Y14&lt;4,0,1))</f>
        <v>0</v>
      </c>
      <c r="J13" s="228">
        <f>IF('Первичные данные 4 кл.'!AC14=" "," ",IF('Первичные данные 4 кл.'!AC14&lt;4,0,1))</f>
        <v>0</v>
      </c>
      <c r="K13" s="228">
        <f>IF('Первичные данные 4 кл.'!AG14=" "," ",IF('Первичные данные 4 кл.'!AG14&lt;4,0,1))</f>
        <v>0</v>
      </c>
      <c r="L13" s="228">
        <f>IF('Первичные данные 4 кл.'!AK14=" "," ",IF('Первичные данные 4 кл.'!AK14&lt;4,0,1))</f>
        <v>0</v>
      </c>
      <c r="M13" s="228">
        <f>IF('Первичные данные 4 кл.'!AO14=" "," ",IF('Первичные данные 4 кл.'!AO14&lt;4,0,1))</f>
        <v>0</v>
      </c>
      <c r="N13" s="228">
        <f>IF('Первичные данные 4 кл.'!AS14=" "," ",IF('Первичные данные 4 кл.'!AS14&lt;4,0,1))</f>
        <v>0</v>
      </c>
      <c r="O13" s="228">
        <f>IF('Первичные данные 4 кл.'!AW14=" "," ",IF('Первичные данные 4 кл.'!AW14&lt;4,0,1))</f>
        <v>0</v>
      </c>
      <c r="P13" s="228">
        <f>IF('Первичные данные 4 кл.'!BA14=" "," ",IF('Первичные данные 4 кл.'!BA14&lt;4,0,1))</f>
        <v>0</v>
      </c>
      <c r="Q13" s="228">
        <f>IF('Первичные данные 4 кл.'!BE14=" "," ",IF('Первичные данные 4 кл.'!BE14&lt;4,0,1))</f>
        <v>0</v>
      </c>
      <c r="R13" s="228">
        <f>IF('Первичные данные 4 кл.'!BI14=" "," ",IF('Первичные данные 4 кл.'!BI14&lt;4,0,1))</f>
        <v>0</v>
      </c>
      <c r="S13" s="228">
        <f>IF('Первичные данные 4 кл.'!BM14=" "," ",IF('Первичные данные 4 кл.'!BM14&lt;4,0,1))</f>
        <v>0</v>
      </c>
      <c r="T13" s="228">
        <f>IF('Первичные данные 4 кл.'!BQ14=" "," ",IF('Первичные данные 4 кл.'!BQ14&lt;4,0,1))</f>
        <v>0</v>
      </c>
      <c r="U13" s="245">
        <f>IF('Первичные данные 4 кл.'!BU14=" "," ",IF('Первичные данные 4 кл.'!BU14&lt;4,0,1))</f>
        <v>0</v>
      </c>
      <c r="V13" s="246">
        <f t="shared" si="0"/>
        <v>0</v>
      </c>
      <c r="W13" s="246">
        <f t="shared" si="1"/>
        <v>0</v>
      </c>
      <c r="X13" s="246">
        <f t="shared" si="2"/>
        <v>0</v>
      </c>
      <c r="Y13" s="246">
        <f t="shared" si="3"/>
        <v>0</v>
      </c>
    </row>
    <row r="14" spans="1:25" ht="11.85" customHeight="1" x14ac:dyDescent="0.3">
      <c r="A14" s="176">
        <v>10</v>
      </c>
      <c r="B14" s="149">
        <f>'Первичные данные 4 кл.'!B15</f>
        <v>0</v>
      </c>
      <c r="C14" s="228">
        <f>IF('Первичные данные 4 кл.'!E15=" "," ",IF('Первичные данные 4 кл.'!E15&lt;4,0,1))</f>
        <v>0</v>
      </c>
      <c r="D14" s="228">
        <f>IF('Первичные данные 4 кл.'!H15=" "," ",IF('Первичные данные 4 кл.'!H15&lt;4,0,1))</f>
        <v>0</v>
      </c>
      <c r="E14" s="228">
        <f>IF('Первичные данные 4 кл.'!K15=" "," ",IF('Первичные данные 4 кл.'!K15&lt;4,0,1))</f>
        <v>0</v>
      </c>
      <c r="F14" s="228">
        <f>IF('Первичные данные 4 кл.'!N15=" "," ",IF('Первичные данные 4 кл.'!N15&lt;4,0,1))</f>
        <v>0</v>
      </c>
      <c r="G14" s="228">
        <f>IF('Первичные данные 4 кл.'!Q15=" "," ",IF('Первичные данные 4 кл.'!Q15&lt;4,0,1))</f>
        <v>0</v>
      </c>
      <c r="H14" s="228">
        <f>IF('Первичные данные 4 кл.'!U15=" "," ",IF('Первичные данные 4 кл.'!U15&lt;4,0,1))</f>
        <v>0</v>
      </c>
      <c r="I14" s="228">
        <f>IF('Первичные данные 4 кл.'!Y15=" "," ",IF('Первичные данные 4 кл.'!Y15&lt;4,0,1))</f>
        <v>0</v>
      </c>
      <c r="J14" s="228">
        <f>IF('Первичные данные 4 кл.'!AC15=" "," ",IF('Первичные данные 4 кл.'!AC15&lt;4,0,1))</f>
        <v>0</v>
      </c>
      <c r="K14" s="228">
        <f>IF('Первичные данные 4 кл.'!AG15=" "," ",IF('Первичные данные 4 кл.'!AG15&lt;4,0,1))</f>
        <v>0</v>
      </c>
      <c r="L14" s="228">
        <f>IF('Первичные данные 4 кл.'!AK15=" "," ",IF('Первичные данные 4 кл.'!AK15&lt;4,0,1))</f>
        <v>0</v>
      </c>
      <c r="M14" s="228">
        <f>IF('Первичные данные 4 кл.'!AO15=" "," ",IF('Первичные данные 4 кл.'!AO15&lt;4,0,1))</f>
        <v>0</v>
      </c>
      <c r="N14" s="228">
        <f>IF('Первичные данные 4 кл.'!AS15=" "," ",IF('Первичные данные 4 кл.'!AS15&lt;4,0,1))</f>
        <v>0</v>
      </c>
      <c r="O14" s="228">
        <f>IF('Первичные данные 4 кл.'!AW15=" "," ",IF('Первичные данные 4 кл.'!AW15&lt;4,0,1))</f>
        <v>0</v>
      </c>
      <c r="P14" s="228">
        <f>IF('Первичные данные 4 кл.'!BA15=" "," ",IF('Первичные данные 4 кл.'!BA15&lt;4,0,1))</f>
        <v>0</v>
      </c>
      <c r="Q14" s="228">
        <f>IF('Первичные данные 4 кл.'!BE15=" "," ",IF('Первичные данные 4 кл.'!BE15&lt;4,0,1))</f>
        <v>0</v>
      </c>
      <c r="R14" s="228">
        <f>IF('Первичные данные 4 кл.'!BI15=" "," ",IF('Первичные данные 4 кл.'!BI15&lt;4,0,1))</f>
        <v>0</v>
      </c>
      <c r="S14" s="228">
        <f>IF('Первичные данные 4 кл.'!BM15=" "," ",IF('Первичные данные 4 кл.'!BM15&lt;4,0,1))</f>
        <v>0</v>
      </c>
      <c r="T14" s="228">
        <f>IF('Первичные данные 4 кл.'!BQ15=" "," ",IF('Первичные данные 4 кл.'!BQ15&lt;4,0,1))</f>
        <v>0</v>
      </c>
      <c r="U14" s="245">
        <f>IF('Первичные данные 4 кл.'!BU15=" "," ",IF('Первичные данные 4 кл.'!BU15&lt;4,0,1))</f>
        <v>0</v>
      </c>
      <c r="V14" s="246">
        <f t="shared" si="0"/>
        <v>0</v>
      </c>
      <c r="W14" s="246">
        <f t="shared" si="1"/>
        <v>0</v>
      </c>
      <c r="X14" s="246">
        <f t="shared" si="2"/>
        <v>0</v>
      </c>
      <c r="Y14" s="246">
        <f t="shared" si="3"/>
        <v>0</v>
      </c>
    </row>
    <row r="15" spans="1:25" ht="11.85" customHeight="1" x14ac:dyDescent="0.3">
      <c r="A15" s="176">
        <v>11</v>
      </c>
      <c r="B15" s="149">
        <f>'Первичные данные 4 кл.'!B16</f>
        <v>0</v>
      </c>
      <c r="C15" s="228">
        <f>IF('Первичные данные 4 кл.'!E16=" "," ",IF('Первичные данные 4 кл.'!E16&lt;4,0,1))</f>
        <v>0</v>
      </c>
      <c r="D15" s="228">
        <f>IF('Первичные данные 4 кл.'!H16=" "," ",IF('Первичные данные 4 кл.'!H16&lt;4,0,1))</f>
        <v>0</v>
      </c>
      <c r="E15" s="228">
        <f>IF('Первичные данные 4 кл.'!K16=" "," ",IF('Первичные данные 4 кл.'!K16&lt;4,0,1))</f>
        <v>0</v>
      </c>
      <c r="F15" s="228">
        <f>IF('Первичные данные 4 кл.'!N16=" "," ",IF('Первичные данные 4 кл.'!N16&lt;4,0,1))</f>
        <v>0</v>
      </c>
      <c r="G15" s="228">
        <f>IF('Первичные данные 4 кл.'!Q16=" "," ",IF('Первичные данные 4 кл.'!Q16&lt;4,0,1))</f>
        <v>0</v>
      </c>
      <c r="H15" s="228">
        <f>IF('Первичные данные 4 кл.'!U16=" "," ",IF('Первичные данные 4 кл.'!U16&lt;4,0,1))</f>
        <v>0</v>
      </c>
      <c r="I15" s="228">
        <f>IF('Первичные данные 4 кл.'!Y16=" "," ",IF('Первичные данные 4 кл.'!Y16&lt;4,0,1))</f>
        <v>0</v>
      </c>
      <c r="J15" s="228">
        <f>IF('Первичные данные 4 кл.'!AC16=" "," ",IF('Первичные данные 4 кл.'!AC16&lt;4,0,1))</f>
        <v>0</v>
      </c>
      <c r="K15" s="228">
        <f>IF('Первичные данные 4 кл.'!AG16=" "," ",IF('Первичные данные 4 кл.'!AG16&lt;4,0,1))</f>
        <v>0</v>
      </c>
      <c r="L15" s="228">
        <f>IF('Первичные данные 4 кл.'!AK16=" "," ",IF('Первичные данные 4 кл.'!AK16&lt;4,0,1))</f>
        <v>0</v>
      </c>
      <c r="M15" s="228">
        <f>IF('Первичные данные 4 кл.'!AO16=" "," ",IF('Первичные данные 4 кл.'!AO16&lt;4,0,1))</f>
        <v>0</v>
      </c>
      <c r="N15" s="228">
        <f>IF('Первичные данные 4 кл.'!AS16=" "," ",IF('Первичные данные 4 кл.'!AS16&lt;4,0,1))</f>
        <v>0</v>
      </c>
      <c r="O15" s="228">
        <f>IF('Первичные данные 4 кл.'!AW16=" "," ",IF('Первичные данные 4 кл.'!AW16&lt;4,0,1))</f>
        <v>0</v>
      </c>
      <c r="P15" s="228">
        <f>IF('Первичные данные 4 кл.'!BA16=" "," ",IF('Первичные данные 4 кл.'!BA16&lt;4,0,1))</f>
        <v>0</v>
      </c>
      <c r="Q15" s="228">
        <f>IF('Первичные данные 4 кл.'!BE16=" "," ",IF('Первичные данные 4 кл.'!BE16&lt;4,0,1))</f>
        <v>0</v>
      </c>
      <c r="R15" s="228">
        <f>IF('Первичные данные 4 кл.'!BI16=" "," ",IF('Первичные данные 4 кл.'!BI16&lt;4,0,1))</f>
        <v>0</v>
      </c>
      <c r="S15" s="228">
        <f>IF('Первичные данные 4 кл.'!BM16=" "," ",IF('Первичные данные 4 кл.'!BM16&lt;4,0,1))</f>
        <v>0</v>
      </c>
      <c r="T15" s="228">
        <f>IF('Первичные данные 4 кл.'!BQ16=" "," ",IF('Первичные данные 4 кл.'!BQ16&lt;4,0,1))</f>
        <v>0</v>
      </c>
      <c r="U15" s="245">
        <f>IF('Первичные данные 4 кл.'!BU16=" "," ",IF('Первичные данные 4 кл.'!BU16&lt;4,0,1))</f>
        <v>0</v>
      </c>
      <c r="V15" s="246">
        <f t="shared" si="0"/>
        <v>0</v>
      </c>
      <c r="W15" s="246">
        <f t="shared" si="1"/>
        <v>0</v>
      </c>
      <c r="X15" s="246">
        <f t="shared" si="2"/>
        <v>0</v>
      </c>
      <c r="Y15" s="246">
        <f t="shared" si="3"/>
        <v>0</v>
      </c>
    </row>
    <row r="16" spans="1:25" ht="11.85" customHeight="1" x14ac:dyDescent="0.3">
      <c r="A16" s="176">
        <v>12</v>
      </c>
      <c r="B16" s="149">
        <f>'Первичные данные 4 кл.'!B17</f>
        <v>0</v>
      </c>
      <c r="C16" s="228">
        <f>IF('Первичные данные 4 кл.'!E17=" "," ",IF('Первичные данные 4 кл.'!E17&lt;4,0,1))</f>
        <v>0</v>
      </c>
      <c r="D16" s="228">
        <f>IF('Первичные данные 4 кл.'!H17=" "," ",IF('Первичные данные 4 кл.'!H17&lt;4,0,1))</f>
        <v>0</v>
      </c>
      <c r="E16" s="228">
        <f>IF('Первичные данные 4 кл.'!K17=" "," ",IF('Первичные данные 4 кл.'!K17&lt;4,0,1))</f>
        <v>0</v>
      </c>
      <c r="F16" s="228">
        <f>IF('Первичные данные 4 кл.'!N17=" "," ",IF('Первичные данные 4 кл.'!N17&lt;4,0,1))</f>
        <v>0</v>
      </c>
      <c r="G16" s="228">
        <f>IF('Первичные данные 4 кл.'!Q17=" "," ",IF('Первичные данные 4 кл.'!Q17&lt;4,0,1))</f>
        <v>0</v>
      </c>
      <c r="H16" s="228">
        <f>IF('Первичные данные 4 кл.'!U17=" "," ",IF('Первичные данные 4 кл.'!U17&lt;4,0,1))</f>
        <v>0</v>
      </c>
      <c r="I16" s="228">
        <f>IF('Первичные данные 4 кл.'!Y17=" "," ",IF('Первичные данные 4 кл.'!Y17&lt;4,0,1))</f>
        <v>0</v>
      </c>
      <c r="J16" s="228">
        <f>IF('Первичные данные 4 кл.'!AC17=" "," ",IF('Первичные данные 4 кл.'!AC17&lt;4,0,1))</f>
        <v>0</v>
      </c>
      <c r="K16" s="228">
        <f>IF('Первичные данные 4 кл.'!AG17=" "," ",IF('Первичные данные 4 кл.'!AG17&lt;4,0,1))</f>
        <v>0</v>
      </c>
      <c r="L16" s="228">
        <f>IF('Первичные данные 4 кл.'!AK17=" "," ",IF('Первичные данные 4 кл.'!AK17&lt;4,0,1))</f>
        <v>0</v>
      </c>
      <c r="M16" s="228">
        <f>IF('Первичные данные 4 кл.'!AO17=" "," ",IF('Первичные данные 4 кл.'!AO17&lt;4,0,1))</f>
        <v>0</v>
      </c>
      <c r="N16" s="228">
        <f>IF('Первичные данные 4 кл.'!AS17=" "," ",IF('Первичные данные 4 кл.'!AS17&lt;4,0,1))</f>
        <v>0</v>
      </c>
      <c r="O16" s="228">
        <f>IF('Первичные данные 4 кл.'!AW17=" "," ",IF('Первичные данные 4 кл.'!AW17&lt;4,0,1))</f>
        <v>0</v>
      </c>
      <c r="P16" s="228">
        <f>IF('Первичные данные 4 кл.'!BA17=" "," ",IF('Первичные данные 4 кл.'!BA17&lt;4,0,1))</f>
        <v>0</v>
      </c>
      <c r="Q16" s="228">
        <f>IF('Первичные данные 4 кл.'!BE17=" "," ",IF('Первичные данные 4 кл.'!BE17&lt;4,0,1))</f>
        <v>0</v>
      </c>
      <c r="R16" s="228">
        <f>IF('Первичные данные 4 кл.'!BI17=" "," ",IF('Первичные данные 4 кл.'!BI17&lt;4,0,1))</f>
        <v>0</v>
      </c>
      <c r="S16" s="228">
        <f>IF('Первичные данные 4 кл.'!BM17=" "," ",IF('Первичные данные 4 кл.'!BM17&lt;4,0,1))</f>
        <v>0</v>
      </c>
      <c r="T16" s="228">
        <f>IF('Первичные данные 4 кл.'!BQ17=" "," ",IF('Первичные данные 4 кл.'!BQ17&lt;4,0,1))</f>
        <v>0</v>
      </c>
      <c r="U16" s="245">
        <f>IF('Первичные данные 4 кл.'!BU17=" "," ",IF('Первичные данные 4 кл.'!BU17&lt;4,0,1))</f>
        <v>0</v>
      </c>
      <c r="V16" s="246">
        <f t="shared" si="0"/>
        <v>0</v>
      </c>
      <c r="W16" s="246">
        <f t="shared" si="1"/>
        <v>0</v>
      </c>
      <c r="X16" s="246">
        <f t="shared" si="2"/>
        <v>0</v>
      </c>
      <c r="Y16" s="246">
        <f t="shared" si="3"/>
        <v>0</v>
      </c>
    </row>
    <row r="17" spans="1:25" ht="11.85" customHeight="1" x14ac:dyDescent="0.3">
      <c r="A17" s="176">
        <v>13</v>
      </c>
      <c r="B17" s="149">
        <f>'Первичные данные 4 кл.'!B18</f>
        <v>0</v>
      </c>
      <c r="C17" s="228">
        <f>IF('Первичные данные 4 кл.'!E18=" "," ",IF('Первичные данные 4 кл.'!E18&lt;4,0,1))</f>
        <v>0</v>
      </c>
      <c r="D17" s="228">
        <f>IF('Первичные данные 4 кл.'!H18=" "," ",IF('Первичные данные 4 кл.'!H18&lt;4,0,1))</f>
        <v>0</v>
      </c>
      <c r="E17" s="228">
        <f>IF('Первичные данные 4 кл.'!K18=" "," ",IF('Первичные данные 4 кл.'!K18&lt;4,0,1))</f>
        <v>0</v>
      </c>
      <c r="F17" s="228">
        <f>IF('Первичные данные 4 кл.'!N18=" "," ",IF('Первичные данные 4 кл.'!N18&lt;4,0,1))</f>
        <v>0</v>
      </c>
      <c r="G17" s="228">
        <f>IF('Первичные данные 4 кл.'!Q18=" "," ",IF('Первичные данные 4 кл.'!Q18&lt;4,0,1))</f>
        <v>0</v>
      </c>
      <c r="H17" s="228">
        <f>IF('Первичные данные 4 кл.'!U18=" "," ",IF('Первичные данные 4 кл.'!U18&lt;4,0,1))</f>
        <v>0</v>
      </c>
      <c r="I17" s="228">
        <f>IF('Первичные данные 4 кл.'!Y18=" "," ",IF('Первичные данные 4 кл.'!Y18&lt;4,0,1))</f>
        <v>0</v>
      </c>
      <c r="J17" s="228">
        <f>IF('Первичные данные 4 кл.'!AC18=" "," ",IF('Первичные данные 4 кл.'!AC18&lt;4,0,1))</f>
        <v>0</v>
      </c>
      <c r="K17" s="228">
        <f>IF('Первичные данные 4 кл.'!AG18=" "," ",IF('Первичные данные 4 кл.'!AG18&lt;4,0,1))</f>
        <v>0</v>
      </c>
      <c r="L17" s="228">
        <f>IF('Первичные данные 4 кл.'!AK18=" "," ",IF('Первичные данные 4 кл.'!AK18&lt;4,0,1))</f>
        <v>0</v>
      </c>
      <c r="M17" s="228">
        <f>IF('Первичные данные 4 кл.'!AO18=" "," ",IF('Первичные данные 4 кл.'!AO18&lt;4,0,1))</f>
        <v>0</v>
      </c>
      <c r="N17" s="228">
        <f>IF('Первичные данные 4 кл.'!AS18=" "," ",IF('Первичные данные 4 кл.'!AS18&lt;4,0,1))</f>
        <v>0</v>
      </c>
      <c r="O17" s="228">
        <f>IF('Первичные данные 4 кл.'!AW18=" "," ",IF('Первичные данные 4 кл.'!AW18&lt;4,0,1))</f>
        <v>0</v>
      </c>
      <c r="P17" s="228">
        <f>IF('Первичные данные 4 кл.'!BA18=" "," ",IF('Первичные данные 4 кл.'!BA18&lt;4,0,1))</f>
        <v>0</v>
      </c>
      <c r="Q17" s="228">
        <f>IF('Первичные данные 4 кл.'!BE18=" "," ",IF('Первичные данные 4 кл.'!BE18&lt;4,0,1))</f>
        <v>0</v>
      </c>
      <c r="R17" s="228">
        <f>IF('Первичные данные 4 кл.'!BI18=" "," ",IF('Первичные данные 4 кл.'!BI18&lt;4,0,1))</f>
        <v>0</v>
      </c>
      <c r="S17" s="228">
        <f>IF('Первичные данные 4 кл.'!BM18=" "," ",IF('Первичные данные 4 кл.'!BM18&lt;4,0,1))</f>
        <v>0</v>
      </c>
      <c r="T17" s="228">
        <f>IF('Первичные данные 4 кл.'!BQ18=" "," ",IF('Первичные данные 4 кл.'!BQ18&lt;4,0,1))</f>
        <v>0</v>
      </c>
      <c r="U17" s="245">
        <f>IF('Первичные данные 4 кл.'!BU18=" "," ",IF('Первичные данные 4 кл.'!BU18&lt;4,0,1))</f>
        <v>0</v>
      </c>
      <c r="V17" s="246">
        <f t="shared" si="0"/>
        <v>0</v>
      </c>
      <c r="W17" s="246">
        <f t="shared" si="1"/>
        <v>0</v>
      </c>
      <c r="X17" s="246">
        <f t="shared" si="2"/>
        <v>0</v>
      </c>
      <c r="Y17" s="246">
        <f t="shared" si="3"/>
        <v>0</v>
      </c>
    </row>
    <row r="18" spans="1:25" ht="11.85" customHeight="1" x14ac:dyDescent="0.3">
      <c r="A18" s="176">
        <v>14</v>
      </c>
      <c r="B18" s="149">
        <f>'Первичные данные 4 кл.'!B19</f>
        <v>0</v>
      </c>
      <c r="C18" s="228">
        <f>IF('Первичные данные 4 кл.'!E19=" "," ",IF('Первичные данные 4 кл.'!E19&lt;4,0,1))</f>
        <v>0</v>
      </c>
      <c r="D18" s="228">
        <f>IF('Первичные данные 4 кл.'!H19=" "," ",IF('Первичные данные 4 кл.'!H19&lt;4,0,1))</f>
        <v>0</v>
      </c>
      <c r="E18" s="228">
        <f>IF('Первичные данные 4 кл.'!K19=" "," ",IF('Первичные данные 4 кл.'!K19&lt;4,0,1))</f>
        <v>0</v>
      </c>
      <c r="F18" s="228">
        <f>IF('Первичные данные 4 кл.'!N19=" "," ",IF('Первичные данные 4 кл.'!N19&lt;4,0,1))</f>
        <v>0</v>
      </c>
      <c r="G18" s="228">
        <f>IF('Первичные данные 4 кл.'!Q19=" "," ",IF('Первичные данные 4 кл.'!Q19&lt;4,0,1))</f>
        <v>0</v>
      </c>
      <c r="H18" s="228">
        <f>IF('Первичные данные 4 кл.'!U19=" "," ",IF('Первичные данные 4 кл.'!U19&lt;4,0,1))</f>
        <v>0</v>
      </c>
      <c r="I18" s="228">
        <f>IF('Первичные данные 4 кл.'!Y19=" "," ",IF('Первичные данные 4 кл.'!Y19&lt;4,0,1))</f>
        <v>0</v>
      </c>
      <c r="J18" s="228">
        <f>IF('Первичные данные 4 кл.'!AC19=" "," ",IF('Первичные данные 4 кл.'!AC19&lt;4,0,1))</f>
        <v>0</v>
      </c>
      <c r="K18" s="228">
        <f>IF('Первичные данные 4 кл.'!AG19=" "," ",IF('Первичные данные 4 кл.'!AG19&lt;4,0,1))</f>
        <v>0</v>
      </c>
      <c r="L18" s="228">
        <f>IF('Первичные данные 4 кл.'!AK19=" "," ",IF('Первичные данные 4 кл.'!AK19&lt;4,0,1))</f>
        <v>0</v>
      </c>
      <c r="M18" s="228">
        <f>IF('Первичные данные 4 кл.'!AO19=" "," ",IF('Первичные данные 4 кл.'!AO19&lt;4,0,1))</f>
        <v>0</v>
      </c>
      <c r="N18" s="228">
        <f>IF('Первичные данные 4 кл.'!AS19=" "," ",IF('Первичные данные 4 кл.'!AS19&lt;4,0,1))</f>
        <v>0</v>
      </c>
      <c r="O18" s="228">
        <f>IF('Первичные данные 4 кл.'!AW19=" "," ",IF('Первичные данные 4 кл.'!AW19&lt;4,0,1))</f>
        <v>0</v>
      </c>
      <c r="P18" s="228">
        <f>IF('Первичные данные 4 кл.'!BA19=" "," ",IF('Первичные данные 4 кл.'!BA19&lt;4,0,1))</f>
        <v>0</v>
      </c>
      <c r="Q18" s="228">
        <f>IF('Первичные данные 4 кл.'!BE19=" "," ",IF('Первичные данные 4 кл.'!BE19&lt;4,0,1))</f>
        <v>0</v>
      </c>
      <c r="R18" s="228">
        <f>IF('Первичные данные 4 кл.'!BI19=" "," ",IF('Первичные данные 4 кл.'!BI19&lt;4,0,1))</f>
        <v>0</v>
      </c>
      <c r="S18" s="228">
        <f>IF('Первичные данные 4 кл.'!BM19=" "," ",IF('Первичные данные 4 кл.'!BM19&lt;4,0,1))</f>
        <v>0</v>
      </c>
      <c r="T18" s="228">
        <f>IF('Первичные данные 4 кл.'!BQ19=" "," ",IF('Первичные данные 4 кл.'!BQ19&lt;4,0,1))</f>
        <v>0</v>
      </c>
      <c r="U18" s="245">
        <f>IF('Первичные данные 4 кл.'!BU19=" "," ",IF('Первичные данные 4 кл.'!BU19&lt;4,0,1))</f>
        <v>0</v>
      </c>
      <c r="V18" s="246">
        <f t="shared" si="0"/>
        <v>0</v>
      </c>
      <c r="W18" s="246">
        <f t="shared" si="1"/>
        <v>0</v>
      </c>
      <c r="X18" s="246">
        <f t="shared" si="2"/>
        <v>0</v>
      </c>
      <c r="Y18" s="246">
        <f t="shared" si="3"/>
        <v>0</v>
      </c>
    </row>
    <row r="19" spans="1:25" ht="11.85" customHeight="1" x14ac:dyDescent="0.3">
      <c r="A19" s="176">
        <v>15</v>
      </c>
      <c r="B19" s="149">
        <f>'Первичные данные 4 кл.'!B20</f>
        <v>0</v>
      </c>
      <c r="C19" s="228">
        <f>IF('Первичные данные 4 кл.'!E20=" "," ",IF('Первичные данные 4 кл.'!E20&lt;4,0,1))</f>
        <v>0</v>
      </c>
      <c r="D19" s="228">
        <f>IF('Первичные данные 4 кл.'!H20=" "," ",IF('Первичные данные 4 кл.'!H20&lt;4,0,1))</f>
        <v>0</v>
      </c>
      <c r="E19" s="228">
        <f>IF('Первичные данные 4 кл.'!K20=" "," ",IF('Первичные данные 4 кл.'!K20&lt;4,0,1))</f>
        <v>0</v>
      </c>
      <c r="F19" s="228">
        <f>IF('Первичные данные 4 кл.'!N20=" "," ",IF('Первичные данные 4 кл.'!N20&lt;4,0,1))</f>
        <v>0</v>
      </c>
      <c r="G19" s="228">
        <f>IF('Первичные данные 4 кл.'!Q20=" "," ",IF('Первичные данные 4 кл.'!Q20&lt;4,0,1))</f>
        <v>0</v>
      </c>
      <c r="H19" s="228">
        <f>IF('Первичные данные 4 кл.'!U20=" "," ",IF('Первичные данные 4 кл.'!U20&lt;4,0,1))</f>
        <v>0</v>
      </c>
      <c r="I19" s="228">
        <f>IF('Первичные данные 4 кл.'!Y20=" "," ",IF('Первичные данные 4 кл.'!Y20&lt;4,0,1))</f>
        <v>0</v>
      </c>
      <c r="J19" s="228">
        <f>IF('Первичные данные 4 кл.'!AC20=" "," ",IF('Первичные данные 4 кл.'!AC20&lt;4,0,1))</f>
        <v>0</v>
      </c>
      <c r="K19" s="228">
        <f>IF('Первичные данные 4 кл.'!AG20=" "," ",IF('Первичные данные 4 кл.'!AG20&lt;4,0,1))</f>
        <v>0</v>
      </c>
      <c r="L19" s="228">
        <f>IF('Первичные данные 4 кл.'!AK20=" "," ",IF('Первичные данные 4 кл.'!AK20&lt;4,0,1))</f>
        <v>0</v>
      </c>
      <c r="M19" s="228">
        <f>IF('Первичные данные 4 кл.'!AO20=" "," ",IF('Первичные данные 4 кл.'!AO20&lt;4,0,1))</f>
        <v>0</v>
      </c>
      <c r="N19" s="228">
        <f>IF('Первичные данные 4 кл.'!AS20=" "," ",IF('Первичные данные 4 кл.'!AS20&lt;4,0,1))</f>
        <v>0</v>
      </c>
      <c r="O19" s="228">
        <f>IF('Первичные данные 4 кл.'!AW20=" "," ",IF('Первичные данные 4 кл.'!AW20&lt;4,0,1))</f>
        <v>0</v>
      </c>
      <c r="P19" s="228">
        <f>IF('Первичные данные 4 кл.'!BA20=" "," ",IF('Первичные данные 4 кл.'!BA20&lt;4,0,1))</f>
        <v>0</v>
      </c>
      <c r="Q19" s="228">
        <f>IF('Первичные данные 4 кл.'!BE20=" "," ",IF('Первичные данные 4 кл.'!BE20&lt;4,0,1))</f>
        <v>0</v>
      </c>
      <c r="R19" s="228">
        <f>IF('Первичные данные 4 кл.'!BI20=" "," ",IF('Первичные данные 4 кл.'!BI20&lt;4,0,1))</f>
        <v>0</v>
      </c>
      <c r="S19" s="228">
        <f>IF('Первичные данные 4 кл.'!BM20=" "," ",IF('Первичные данные 4 кл.'!BM20&lt;4,0,1))</f>
        <v>0</v>
      </c>
      <c r="T19" s="228">
        <f>IF('Первичные данные 4 кл.'!BQ20=" "," ",IF('Первичные данные 4 кл.'!BQ20&lt;4,0,1))</f>
        <v>0</v>
      </c>
      <c r="U19" s="245">
        <f>IF('Первичные данные 4 кл.'!BU20=" "," ",IF('Первичные данные 4 кл.'!BU20&lt;4,0,1))</f>
        <v>0</v>
      </c>
      <c r="V19" s="246">
        <f t="shared" si="0"/>
        <v>0</v>
      </c>
      <c r="W19" s="246">
        <f t="shared" si="1"/>
        <v>0</v>
      </c>
      <c r="X19" s="246">
        <f t="shared" si="2"/>
        <v>0</v>
      </c>
      <c r="Y19" s="246">
        <f t="shared" si="3"/>
        <v>0</v>
      </c>
    </row>
    <row r="20" spans="1:25" ht="11.85" customHeight="1" x14ac:dyDescent="0.3">
      <c r="A20" s="176">
        <v>16</v>
      </c>
      <c r="B20" s="149">
        <f>'Первичные данные 4 кл.'!B21</f>
        <v>0</v>
      </c>
      <c r="C20" s="228">
        <f>IF('Первичные данные 4 кл.'!E21=" "," ",IF('Первичные данные 4 кл.'!E21&lt;4,0,1))</f>
        <v>0</v>
      </c>
      <c r="D20" s="228">
        <f>IF('Первичные данные 4 кл.'!H21=" "," ",IF('Первичные данные 4 кл.'!H21&lt;4,0,1))</f>
        <v>0</v>
      </c>
      <c r="E20" s="228">
        <f>IF('Первичные данные 4 кл.'!K21=" "," ",IF('Первичные данные 4 кл.'!K21&lt;4,0,1))</f>
        <v>0</v>
      </c>
      <c r="F20" s="228">
        <f>IF('Первичные данные 4 кл.'!N21=" "," ",IF('Первичные данные 4 кл.'!N21&lt;4,0,1))</f>
        <v>0</v>
      </c>
      <c r="G20" s="228">
        <f>IF('Первичные данные 4 кл.'!Q21=" "," ",IF('Первичные данные 4 кл.'!Q21&lt;4,0,1))</f>
        <v>0</v>
      </c>
      <c r="H20" s="228">
        <f>IF('Первичные данные 4 кл.'!U21=" "," ",IF('Первичные данные 4 кл.'!U21&lt;4,0,1))</f>
        <v>0</v>
      </c>
      <c r="I20" s="228">
        <f>IF('Первичные данные 4 кл.'!Y21=" "," ",IF('Первичные данные 4 кл.'!Y21&lt;4,0,1))</f>
        <v>0</v>
      </c>
      <c r="J20" s="228">
        <f>IF('Первичные данные 4 кл.'!AC21=" "," ",IF('Первичные данные 4 кл.'!AC21&lt;4,0,1))</f>
        <v>0</v>
      </c>
      <c r="K20" s="228">
        <f>IF('Первичные данные 4 кл.'!AG21=" "," ",IF('Первичные данные 4 кл.'!AG21&lt;4,0,1))</f>
        <v>0</v>
      </c>
      <c r="L20" s="228">
        <f>IF('Первичные данные 4 кл.'!AK21=" "," ",IF('Первичные данные 4 кл.'!AK21&lt;4,0,1))</f>
        <v>0</v>
      </c>
      <c r="M20" s="228">
        <f>IF('Первичные данные 4 кл.'!AO21=" "," ",IF('Первичные данные 4 кл.'!AO21&lt;4,0,1))</f>
        <v>0</v>
      </c>
      <c r="N20" s="228">
        <f>IF('Первичные данные 4 кл.'!AS21=" "," ",IF('Первичные данные 4 кл.'!AS21&lt;4,0,1))</f>
        <v>0</v>
      </c>
      <c r="O20" s="228">
        <f>IF('Первичные данные 4 кл.'!AW21=" "," ",IF('Первичные данные 4 кл.'!AW21&lt;4,0,1))</f>
        <v>0</v>
      </c>
      <c r="P20" s="228">
        <f>IF('Первичные данные 4 кл.'!BA21=" "," ",IF('Первичные данные 4 кл.'!BA21&lt;4,0,1))</f>
        <v>0</v>
      </c>
      <c r="Q20" s="228">
        <f>IF('Первичные данные 4 кл.'!BE21=" "," ",IF('Первичные данные 4 кл.'!BE21&lt;4,0,1))</f>
        <v>0</v>
      </c>
      <c r="R20" s="228">
        <f>IF('Первичные данные 4 кл.'!BI21=" "," ",IF('Первичные данные 4 кл.'!BI21&lt;4,0,1))</f>
        <v>0</v>
      </c>
      <c r="S20" s="228">
        <f>IF('Первичные данные 4 кл.'!BM21=" "," ",IF('Первичные данные 4 кл.'!BM21&lt;4,0,1))</f>
        <v>0</v>
      </c>
      <c r="T20" s="228">
        <f>IF('Первичные данные 4 кл.'!BQ21=" "," ",IF('Первичные данные 4 кл.'!BQ21&lt;4,0,1))</f>
        <v>0</v>
      </c>
      <c r="U20" s="245">
        <f>IF('Первичные данные 4 кл.'!BU21=" "," ",IF('Первичные данные 4 кл.'!BU21&lt;4,0,1))</f>
        <v>0</v>
      </c>
      <c r="V20" s="246">
        <f t="shared" si="0"/>
        <v>0</v>
      </c>
      <c r="W20" s="246">
        <f t="shared" si="1"/>
        <v>0</v>
      </c>
      <c r="X20" s="246">
        <f t="shared" si="2"/>
        <v>0</v>
      </c>
      <c r="Y20" s="246">
        <f t="shared" si="3"/>
        <v>0</v>
      </c>
    </row>
    <row r="21" spans="1:25" ht="11.85" customHeight="1" x14ac:dyDescent="0.3">
      <c r="A21" s="176">
        <v>17</v>
      </c>
      <c r="B21" s="149">
        <f>'Первичные данные 4 кл.'!B22</f>
        <v>0</v>
      </c>
      <c r="C21" s="228">
        <f>IF('Первичные данные 4 кл.'!E22=" "," ",IF('Первичные данные 4 кл.'!E22&lt;4,0,1))</f>
        <v>0</v>
      </c>
      <c r="D21" s="228">
        <f>IF('Первичные данные 4 кл.'!H22=" "," ",IF('Первичные данные 4 кл.'!H22&lt;4,0,1))</f>
        <v>0</v>
      </c>
      <c r="E21" s="228">
        <f>IF('Первичные данные 4 кл.'!K22=" "," ",IF('Первичные данные 4 кл.'!K22&lt;4,0,1))</f>
        <v>0</v>
      </c>
      <c r="F21" s="228">
        <f>IF('Первичные данные 4 кл.'!N22=" "," ",IF('Первичные данные 4 кл.'!N22&lt;4,0,1))</f>
        <v>0</v>
      </c>
      <c r="G21" s="228">
        <f>IF('Первичные данные 4 кл.'!Q22=" "," ",IF('Первичные данные 4 кл.'!Q22&lt;4,0,1))</f>
        <v>0</v>
      </c>
      <c r="H21" s="228">
        <f>IF('Первичные данные 4 кл.'!U22=" "," ",IF('Первичные данные 4 кл.'!U22&lt;4,0,1))</f>
        <v>0</v>
      </c>
      <c r="I21" s="228">
        <f>IF('Первичные данные 4 кл.'!Y22=" "," ",IF('Первичные данные 4 кл.'!Y22&lt;4,0,1))</f>
        <v>0</v>
      </c>
      <c r="J21" s="228">
        <f>IF('Первичные данные 4 кл.'!AC22=" "," ",IF('Первичные данные 4 кл.'!AC22&lt;4,0,1))</f>
        <v>0</v>
      </c>
      <c r="K21" s="228">
        <f>IF('Первичные данные 4 кл.'!AG22=" "," ",IF('Первичные данные 4 кл.'!AG22&lt;4,0,1))</f>
        <v>0</v>
      </c>
      <c r="L21" s="228">
        <f>IF('Первичные данные 4 кл.'!AK22=" "," ",IF('Первичные данные 4 кл.'!AK22&lt;4,0,1))</f>
        <v>0</v>
      </c>
      <c r="M21" s="228">
        <f>IF('Первичные данные 4 кл.'!AO22=" "," ",IF('Первичные данные 4 кл.'!AO22&lt;4,0,1))</f>
        <v>0</v>
      </c>
      <c r="N21" s="228">
        <f>IF('Первичные данные 4 кл.'!AS22=" "," ",IF('Первичные данные 4 кл.'!AS22&lt;4,0,1))</f>
        <v>0</v>
      </c>
      <c r="O21" s="228">
        <f>IF('Первичные данные 4 кл.'!AW22=" "," ",IF('Первичные данные 4 кл.'!AW22&lt;4,0,1))</f>
        <v>0</v>
      </c>
      <c r="P21" s="228">
        <f>IF('Первичные данные 4 кл.'!BA22=" "," ",IF('Первичные данные 4 кл.'!BA22&lt;4,0,1))</f>
        <v>0</v>
      </c>
      <c r="Q21" s="228">
        <f>IF('Первичные данные 4 кл.'!BE22=" "," ",IF('Первичные данные 4 кл.'!BE22&lt;4,0,1))</f>
        <v>0</v>
      </c>
      <c r="R21" s="228">
        <f>IF('Первичные данные 4 кл.'!BI22=" "," ",IF('Первичные данные 4 кл.'!BI22&lt;4,0,1))</f>
        <v>0</v>
      </c>
      <c r="S21" s="228">
        <f>IF('Первичные данные 4 кл.'!BM22=" "," ",IF('Первичные данные 4 кл.'!BM22&lt;4,0,1))</f>
        <v>0</v>
      </c>
      <c r="T21" s="228">
        <f>IF('Первичные данные 4 кл.'!BQ22=" "," ",IF('Первичные данные 4 кл.'!BQ22&lt;4,0,1))</f>
        <v>0</v>
      </c>
      <c r="U21" s="245">
        <f>IF('Первичные данные 4 кл.'!BU22=" "," ",IF('Первичные данные 4 кл.'!BU22&lt;4,0,1))</f>
        <v>0</v>
      </c>
      <c r="V21" s="246">
        <f t="shared" si="0"/>
        <v>0</v>
      </c>
      <c r="W21" s="246">
        <f t="shared" si="1"/>
        <v>0</v>
      </c>
      <c r="X21" s="246">
        <f t="shared" si="2"/>
        <v>0</v>
      </c>
      <c r="Y21" s="246">
        <f t="shared" si="3"/>
        <v>0</v>
      </c>
    </row>
    <row r="22" spans="1:25" ht="11.85" customHeight="1" x14ac:dyDescent="0.3">
      <c r="A22" s="176">
        <v>18</v>
      </c>
      <c r="B22" s="149">
        <f>'Первичные данные 4 кл.'!B23</f>
        <v>0</v>
      </c>
      <c r="C22" s="228">
        <f>IF('Первичные данные 4 кл.'!E23=" "," ",IF('Первичные данные 4 кл.'!E23&lt;4,0,1))</f>
        <v>0</v>
      </c>
      <c r="D22" s="228">
        <f>IF('Первичные данные 4 кл.'!H23=" "," ",IF('Первичные данные 4 кл.'!H23&lt;4,0,1))</f>
        <v>0</v>
      </c>
      <c r="E22" s="228">
        <f>IF('Первичные данные 4 кл.'!K23=" "," ",IF('Первичные данные 4 кл.'!K23&lt;4,0,1))</f>
        <v>0</v>
      </c>
      <c r="F22" s="228">
        <f>IF('Первичные данные 4 кл.'!N23=" "," ",IF('Первичные данные 4 кл.'!N23&lt;4,0,1))</f>
        <v>0</v>
      </c>
      <c r="G22" s="228">
        <f>IF('Первичные данные 4 кл.'!Q23=" "," ",IF('Первичные данные 4 кл.'!Q23&lt;4,0,1))</f>
        <v>0</v>
      </c>
      <c r="H22" s="228">
        <f>IF('Первичные данные 4 кл.'!U23=" "," ",IF('Первичные данные 4 кл.'!U23&lt;4,0,1))</f>
        <v>0</v>
      </c>
      <c r="I22" s="228">
        <f>IF('Первичные данные 4 кл.'!Y23=" "," ",IF('Первичные данные 4 кл.'!Y23&lt;4,0,1))</f>
        <v>0</v>
      </c>
      <c r="J22" s="228">
        <f>IF('Первичные данные 4 кл.'!AC23=" "," ",IF('Первичные данные 4 кл.'!AC23&lt;4,0,1))</f>
        <v>0</v>
      </c>
      <c r="K22" s="228">
        <f>IF('Первичные данные 4 кл.'!AG23=" "," ",IF('Первичные данные 4 кл.'!AG23&lt;4,0,1))</f>
        <v>0</v>
      </c>
      <c r="L22" s="228">
        <f>IF('Первичные данные 4 кл.'!AK23=" "," ",IF('Первичные данные 4 кл.'!AK23&lt;4,0,1))</f>
        <v>0</v>
      </c>
      <c r="M22" s="228">
        <f>IF('Первичные данные 4 кл.'!AO23=" "," ",IF('Первичные данные 4 кл.'!AO23&lt;4,0,1))</f>
        <v>0</v>
      </c>
      <c r="N22" s="228">
        <f>IF('Первичные данные 4 кл.'!AS23=" "," ",IF('Первичные данные 4 кл.'!AS23&lt;4,0,1))</f>
        <v>0</v>
      </c>
      <c r="O22" s="228">
        <f>IF('Первичные данные 4 кл.'!AW23=" "," ",IF('Первичные данные 4 кл.'!AW23&lt;4,0,1))</f>
        <v>0</v>
      </c>
      <c r="P22" s="228">
        <f>IF('Первичные данные 4 кл.'!BA23=" "," ",IF('Первичные данные 4 кл.'!BA23&lt;4,0,1))</f>
        <v>0</v>
      </c>
      <c r="Q22" s="228">
        <f>IF('Первичные данные 4 кл.'!BE23=" "," ",IF('Первичные данные 4 кл.'!BE23&lt;4,0,1))</f>
        <v>0</v>
      </c>
      <c r="R22" s="228">
        <f>IF('Первичные данные 4 кл.'!BI23=" "," ",IF('Первичные данные 4 кл.'!BI23&lt;4,0,1))</f>
        <v>0</v>
      </c>
      <c r="S22" s="228">
        <f>IF('Первичные данные 4 кл.'!BM23=" "," ",IF('Первичные данные 4 кл.'!BM23&lt;4,0,1))</f>
        <v>0</v>
      </c>
      <c r="T22" s="228">
        <f>IF('Первичные данные 4 кл.'!BQ23=" "," ",IF('Первичные данные 4 кл.'!BQ23&lt;4,0,1))</f>
        <v>0</v>
      </c>
      <c r="U22" s="245">
        <f>IF('Первичные данные 4 кл.'!BU23=" "," ",IF('Первичные данные 4 кл.'!BU23&lt;4,0,1))</f>
        <v>0</v>
      </c>
      <c r="V22" s="246">
        <f t="shared" si="0"/>
        <v>0</v>
      </c>
      <c r="W22" s="246">
        <f t="shared" si="1"/>
        <v>0</v>
      </c>
      <c r="X22" s="246">
        <f t="shared" si="2"/>
        <v>0</v>
      </c>
      <c r="Y22" s="246">
        <f t="shared" si="3"/>
        <v>0</v>
      </c>
    </row>
    <row r="23" spans="1:25" ht="11.85" customHeight="1" x14ac:dyDescent="0.3">
      <c r="A23" s="176">
        <v>19</v>
      </c>
      <c r="B23" s="149">
        <f>'Первичные данные 4 кл.'!B24</f>
        <v>0</v>
      </c>
      <c r="C23" s="228">
        <f>IF('Первичные данные 4 кл.'!E24=" "," ",IF('Первичные данные 4 кл.'!E24&lt;4,0,1))</f>
        <v>0</v>
      </c>
      <c r="D23" s="228">
        <f>IF('Первичные данные 4 кл.'!H24=" "," ",IF('Первичные данные 4 кл.'!H24&lt;4,0,1))</f>
        <v>0</v>
      </c>
      <c r="E23" s="228">
        <f>IF('Первичные данные 4 кл.'!K24=" "," ",IF('Первичные данные 4 кл.'!K24&lt;4,0,1))</f>
        <v>0</v>
      </c>
      <c r="F23" s="228">
        <f>IF('Первичные данные 4 кл.'!N24=" "," ",IF('Первичные данные 4 кл.'!N24&lt;4,0,1))</f>
        <v>0</v>
      </c>
      <c r="G23" s="228">
        <f>IF('Первичные данные 4 кл.'!Q24=" "," ",IF('Первичные данные 4 кл.'!Q24&lt;4,0,1))</f>
        <v>0</v>
      </c>
      <c r="H23" s="228">
        <f>IF('Первичные данные 4 кл.'!U24=" "," ",IF('Первичные данные 4 кл.'!U24&lt;4,0,1))</f>
        <v>0</v>
      </c>
      <c r="I23" s="228">
        <f>IF('Первичные данные 4 кл.'!Y24=" "," ",IF('Первичные данные 4 кл.'!Y24&lt;4,0,1))</f>
        <v>0</v>
      </c>
      <c r="J23" s="228">
        <f>IF('Первичные данные 4 кл.'!AC24=" "," ",IF('Первичные данные 4 кл.'!AC24&lt;4,0,1))</f>
        <v>0</v>
      </c>
      <c r="K23" s="228">
        <f>IF('Первичные данные 4 кл.'!AG24=" "," ",IF('Первичные данные 4 кл.'!AG24&lt;4,0,1))</f>
        <v>0</v>
      </c>
      <c r="L23" s="228">
        <f>IF('Первичные данные 4 кл.'!AK24=" "," ",IF('Первичные данные 4 кл.'!AK24&lt;4,0,1))</f>
        <v>0</v>
      </c>
      <c r="M23" s="228">
        <f>IF('Первичные данные 4 кл.'!AO24=" "," ",IF('Первичные данные 4 кл.'!AO24&lt;4,0,1))</f>
        <v>0</v>
      </c>
      <c r="N23" s="228">
        <f>IF('Первичные данные 4 кл.'!AS24=" "," ",IF('Первичные данные 4 кл.'!AS24&lt;4,0,1))</f>
        <v>0</v>
      </c>
      <c r="O23" s="228">
        <f>IF('Первичные данные 4 кл.'!AW24=" "," ",IF('Первичные данные 4 кл.'!AW24&lt;4,0,1))</f>
        <v>0</v>
      </c>
      <c r="P23" s="228">
        <f>IF('Первичные данные 4 кл.'!BA24=" "," ",IF('Первичные данные 4 кл.'!BA24&lt;4,0,1))</f>
        <v>0</v>
      </c>
      <c r="Q23" s="228">
        <f>IF('Первичные данные 4 кл.'!BE24=" "," ",IF('Первичные данные 4 кл.'!BE24&lt;4,0,1))</f>
        <v>0</v>
      </c>
      <c r="R23" s="228">
        <f>IF('Первичные данные 4 кл.'!BI24=" "," ",IF('Первичные данные 4 кл.'!BI24&lt;4,0,1))</f>
        <v>0</v>
      </c>
      <c r="S23" s="228">
        <f>IF('Первичные данные 4 кл.'!BM24=" "," ",IF('Первичные данные 4 кл.'!BM24&lt;4,0,1))</f>
        <v>0</v>
      </c>
      <c r="T23" s="228">
        <f>IF('Первичные данные 4 кл.'!BQ24=" "," ",IF('Первичные данные 4 кл.'!BQ24&lt;4,0,1))</f>
        <v>0</v>
      </c>
      <c r="U23" s="245">
        <f>IF('Первичные данные 4 кл.'!BU24=" "," ",IF('Первичные данные 4 кл.'!BU24&lt;4,0,1))</f>
        <v>0</v>
      </c>
      <c r="V23" s="246">
        <f t="shared" si="0"/>
        <v>0</v>
      </c>
      <c r="W23" s="246">
        <f t="shared" si="1"/>
        <v>0</v>
      </c>
      <c r="X23" s="246">
        <f t="shared" si="2"/>
        <v>0</v>
      </c>
      <c r="Y23" s="246">
        <f t="shared" si="3"/>
        <v>0</v>
      </c>
    </row>
    <row r="24" spans="1:25" ht="11.85" customHeight="1" x14ac:dyDescent="0.3">
      <c r="A24" s="176">
        <v>20</v>
      </c>
      <c r="B24" s="149">
        <f>'Первичные данные 4 кл.'!B25</f>
        <v>0</v>
      </c>
      <c r="C24" s="228">
        <f>IF('Первичные данные 4 кл.'!E25=" "," ",IF('Первичные данные 4 кл.'!E25&lt;4,0,1))</f>
        <v>0</v>
      </c>
      <c r="D24" s="228">
        <f>IF('Первичные данные 4 кл.'!H25=" "," ",IF('Первичные данные 4 кл.'!H25&lt;4,0,1))</f>
        <v>0</v>
      </c>
      <c r="E24" s="228">
        <f>IF('Первичные данные 4 кл.'!K25=" "," ",IF('Первичные данные 4 кл.'!K25&lt;4,0,1))</f>
        <v>0</v>
      </c>
      <c r="F24" s="228">
        <f>IF('Первичные данные 4 кл.'!N25=" "," ",IF('Первичные данные 4 кл.'!N25&lt;4,0,1))</f>
        <v>0</v>
      </c>
      <c r="G24" s="228">
        <f>IF('Первичные данные 4 кл.'!Q25=" "," ",IF('Первичные данные 4 кл.'!Q25&lt;4,0,1))</f>
        <v>0</v>
      </c>
      <c r="H24" s="228">
        <f>IF('Первичные данные 4 кл.'!U25=" "," ",IF('Первичные данные 4 кл.'!U25&lt;4,0,1))</f>
        <v>0</v>
      </c>
      <c r="I24" s="228">
        <f>IF('Первичные данные 4 кл.'!Y25=" "," ",IF('Первичные данные 4 кл.'!Y25&lt;4,0,1))</f>
        <v>0</v>
      </c>
      <c r="J24" s="228">
        <f>IF('Первичные данные 4 кл.'!AC25=" "," ",IF('Первичные данные 4 кл.'!AC25&lt;4,0,1))</f>
        <v>0</v>
      </c>
      <c r="K24" s="228">
        <f>IF('Первичные данные 4 кл.'!AG25=" "," ",IF('Первичные данные 4 кл.'!AG25&lt;4,0,1))</f>
        <v>0</v>
      </c>
      <c r="L24" s="228">
        <f>IF('Первичные данные 4 кл.'!AK25=" "," ",IF('Первичные данные 4 кл.'!AK25&lt;4,0,1))</f>
        <v>0</v>
      </c>
      <c r="M24" s="228">
        <f>IF('Первичные данные 4 кл.'!AO25=" "," ",IF('Первичные данные 4 кл.'!AO25&lt;4,0,1))</f>
        <v>0</v>
      </c>
      <c r="N24" s="228">
        <f>IF('Первичные данные 4 кл.'!AS25=" "," ",IF('Первичные данные 4 кл.'!AS25&lt;4,0,1))</f>
        <v>0</v>
      </c>
      <c r="O24" s="228">
        <f>IF('Первичные данные 4 кл.'!AW25=" "," ",IF('Первичные данные 4 кл.'!AW25&lt;4,0,1))</f>
        <v>0</v>
      </c>
      <c r="P24" s="228">
        <f>IF('Первичные данные 4 кл.'!BA25=" "," ",IF('Первичные данные 4 кл.'!BA25&lt;4,0,1))</f>
        <v>0</v>
      </c>
      <c r="Q24" s="228">
        <f>IF('Первичные данные 4 кл.'!BE25=" "," ",IF('Первичные данные 4 кл.'!BE25&lt;4,0,1))</f>
        <v>0</v>
      </c>
      <c r="R24" s="228">
        <f>IF('Первичные данные 4 кл.'!BI25=" "," ",IF('Первичные данные 4 кл.'!BI25&lt;4,0,1))</f>
        <v>0</v>
      </c>
      <c r="S24" s="228">
        <f>IF('Первичные данные 4 кл.'!BM25=" "," ",IF('Первичные данные 4 кл.'!BM25&lt;4,0,1))</f>
        <v>0</v>
      </c>
      <c r="T24" s="228">
        <f>IF('Первичные данные 4 кл.'!BQ25=" "," ",IF('Первичные данные 4 кл.'!BQ25&lt;4,0,1))</f>
        <v>0</v>
      </c>
      <c r="U24" s="245">
        <f>IF('Первичные данные 4 кл.'!BU25=" "," ",IF('Первичные данные 4 кл.'!BU25&lt;4,0,1))</f>
        <v>0</v>
      </c>
      <c r="V24" s="246">
        <f t="shared" si="0"/>
        <v>0</v>
      </c>
      <c r="W24" s="246">
        <f t="shared" si="1"/>
        <v>0</v>
      </c>
      <c r="X24" s="246">
        <f t="shared" si="2"/>
        <v>0</v>
      </c>
      <c r="Y24" s="246">
        <f t="shared" si="3"/>
        <v>0</v>
      </c>
    </row>
    <row r="25" spans="1:25" ht="11.85" customHeight="1" x14ac:dyDescent="0.3">
      <c r="A25" s="176">
        <v>21</v>
      </c>
      <c r="B25" s="149">
        <f>'Первичные данные 4 кл.'!B26</f>
        <v>0</v>
      </c>
      <c r="C25" s="228">
        <f>IF('Первичные данные 4 кл.'!E26=" "," ",IF('Первичные данные 4 кл.'!E26&lt;4,0,1))</f>
        <v>0</v>
      </c>
      <c r="D25" s="228">
        <f>IF('Первичные данные 4 кл.'!H26=" "," ",IF('Первичные данные 4 кл.'!H26&lt;4,0,1))</f>
        <v>0</v>
      </c>
      <c r="E25" s="228">
        <f>IF('Первичные данные 4 кл.'!K26=" "," ",IF('Первичные данные 4 кл.'!K26&lt;4,0,1))</f>
        <v>0</v>
      </c>
      <c r="F25" s="228">
        <f>IF('Первичные данные 4 кл.'!N26=" "," ",IF('Первичные данные 4 кл.'!N26&lt;4,0,1))</f>
        <v>0</v>
      </c>
      <c r="G25" s="228">
        <f>IF('Первичные данные 4 кл.'!Q26=" "," ",IF('Первичные данные 4 кл.'!Q26&lt;4,0,1))</f>
        <v>0</v>
      </c>
      <c r="H25" s="228">
        <f>IF('Первичные данные 4 кл.'!U26=" "," ",IF('Первичные данные 4 кл.'!U26&lt;4,0,1))</f>
        <v>0</v>
      </c>
      <c r="I25" s="228">
        <f>IF('Первичные данные 4 кл.'!Y26=" "," ",IF('Первичные данные 4 кл.'!Y26&lt;4,0,1))</f>
        <v>0</v>
      </c>
      <c r="J25" s="228">
        <f>IF('Первичные данные 4 кл.'!AC26=" "," ",IF('Первичные данные 4 кл.'!AC26&lt;4,0,1))</f>
        <v>0</v>
      </c>
      <c r="K25" s="228">
        <f>IF('Первичные данные 4 кл.'!AG26=" "," ",IF('Первичные данные 4 кл.'!AG26&lt;4,0,1))</f>
        <v>0</v>
      </c>
      <c r="L25" s="228">
        <f>IF('Первичные данные 4 кл.'!AK26=" "," ",IF('Первичные данные 4 кл.'!AK26&lt;4,0,1))</f>
        <v>0</v>
      </c>
      <c r="M25" s="228">
        <f>IF('Первичные данные 4 кл.'!AO26=" "," ",IF('Первичные данные 4 кл.'!AO26&lt;4,0,1))</f>
        <v>0</v>
      </c>
      <c r="N25" s="228">
        <f>IF('Первичные данные 4 кл.'!AS26=" "," ",IF('Первичные данные 4 кл.'!AS26&lt;4,0,1))</f>
        <v>0</v>
      </c>
      <c r="O25" s="228">
        <f>IF('Первичные данные 4 кл.'!AW26=" "," ",IF('Первичные данные 4 кл.'!AW26&lt;4,0,1))</f>
        <v>0</v>
      </c>
      <c r="P25" s="228">
        <f>IF('Первичные данные 4 кл.'!BA26=" "," ",IF('Первичные данные 4 кл.'!BA26&lt;4,0,1))</f>
        <v>0</v>
      </c>
      <c r="Q25" s="228">
        <f>IF('Первичные данные 4 кл.'!BE26=" "," ",IF('Первичные данные 4 кл.'!BE26&lt;4,0,1))</f>
        <v>0</v>
      </c>
      <c r="R25" s="228">
        <f>IF('Первичные данные 4 кл.'!BI26=" "," ",IF('Первичные данные 4 кл.'!BI26&lt;4,0,1))</f>
        <v>0</v>
      </c>
      <c r="S25" s="228">
        <f>IF('Первичные данные 4 кл.'!BM26=" "," ",IF('Первичные данные 4 кл.'!BM26&lt;4,0,1))</f>
        <v>0</v>
      </c>
      <c r="T25" s="228">
        <f>IF('Первичные данные 4 кл.'!BQ26=" "," ",IF('Первичные данные 4 кл.'!BQ26&lt;4,0,1))</f>
        <v>0</v>
      </c>
      <c r="U25" s="245">
        <f>IF('Первичные данные 4 кл.'!BU26=" "," ",IF('Первичные данные 4 кл.'!BU26&lt;4,0,1))</f>
        <v>0</v>
      </c>
      <c r="V25" s="246">
        <f t="shared" si="0"/>
        <v>0</v>
      </c>
      <c r="W25" s="246">
        <f t="shared" si="1"/>
        <v>0</v>
      </c>
      <c r="X25" s="246">
        <f t="shared" si="2"/>
        <v>0</v>
      </c>
      <c r="Y25" s="246">
        <f t="shared" si="3"/>
        <v>0</v>
      </c>
    </row>
    <row r="26" spans="1:25" ht="11.85" customHeight="1" x14ac:dyDescent="0.3">
      <c r="A26" s="176">
        <v>22</v>
      </c>
      <c r="B26" s="149">
        <f>'Первичные данные 4 кл.'!B27</f>
        <v>0</v>
      </c>
      <c r="C26" s="228">
        <f>IF('Первичные данные 4 кл.'!E27=" "," ",IF('Первичные данные 4 кл.'!E27&lt;4,0,1))</f>
        <v>0</v>
      </c>
      <c r="D26" s="228">
        <f>IF('Первичные данные 4 кл.'!H27=" "," ",IF('Первичные данные 4 кл.'!H27&lt;4,0,1))</f>
        <v>0</v>
      </c>
      <c r="E26" s="228">
        <f>IF('Первичные данные 4 кл.'!K27=" "," ",IF('Первичные данные 4 кл.'!K27&lt;4,0,1))</f>
        <v>0</v>
      </c>
      <c r="F26" s="228">
        <f>IF('Первичные данные 4 кл.'!N27=" "," ",IF('Первичные данные 4 кл.'!N27&lt;4,0,1))</f>
        <v>0</v>
      </c>
      <c r="G26" s="228">
        <f>IF('Первичные данные 4 кл.'!Q27=" "," ",IF('Первичные данные 4 кл.'!Q27&lt;4,0,1))</f>
        <v>0</v>
      </c>
      <c r="H26" s="228">
        <f>IF('Первичные данные 4 кл.'!U27=" "," ",IF('Первичные данные 4 кл.'!U27&lt;4,0,1))</f>
        <v>0</v>
      </c>
      <c r="I26" s="228">
        <f>IF('Первичные данные 4 кл.'!Y27=" "," ",IF('Первичные данные 4 кл.'!Y27&lt;4,0,1))</f>
        <v>0</v>
      </c>
      <c r="J26" s="228">
        <f>IF('Первичные данные 4 кл.'!AC27=" "," ",IF('Первичные данные 4 кл.'!AC27&lt;4,0,1))</f>
        <v>0</v>
      </c>
      <c r="K26" s="228">
        <f>IF('Первичные данные 4 кл.'!AG27=" "," ",IF('Первичные данные 4 кл.'!AG27&lt;4,0,1))</f>
        <v>0</v>
      </c>
      <c r="L26" s="228">
        <f>IF('Первичные данные 4 кл.'!AK27=" "," ",IF('Первичные данные 4 кл.'!AK27&lt;4,0,1))</f>
        <v>0</v>
      </c>
      <c r="M26" s="228">
        <f>IF('Первичные данные 4 кл.'!AO27=" "," ",IF('Первичные данные 4 кл.'!AO27&lt;4,0,1))</f>
        <v>0</v>
      </c>
      <c r="N26" s="228">
        <f>IF('Первичные данные 4 кл.'!AS27=" "," ",IF('Первичные данные 4 кл.'!AS27&lt;4,0,1))</f>
        <v>0</v>
      </c>
      <c r="O26" s="228">
        <f>IF('Первичные данные 4 кл.'!AW27=" "," ",IF('Первичные данные 4 кл.'!AW27&lt;4,0,1))</f>
        <v>0</v>
      </c>
      <c r="P26" s="228">
        <f>IF('Первичные данные 4 кл.'!BA27=" "," ",IF('Первичные данные 4 кл.'!BA27&lt;4,0,1))</f>
        <v>0</v>
      </c>
      <c r="Q26" s="228">
        <f>IF('Первичные данные 4 кл.'!BE27=" "," ",IF('Первичные данные 4 кл.'!BE27&lt;4,0,1))</f>
        <v>0</v>
      </c>
      <c r="R26" s="228">
        <f>IF('Первичные данные 4 кл.'!BI27=" "," ",IF('Первичные данные 4 кл.'!BI27&lt;4,0,1))</f>
        <v>0</v>
      </c>
      <c r="S26" s="228">
        <f>IF('Первичные данные 4 кл.'!BM27=" "," ",IF('Первичные данные 4 кл.'!BM27&lt;4,0,1))</f>
        <v>0</v>
      </c>
      <c r="T26" s="228">
        <f>IF('Первичные данные 4 кл.'!BQ27=" "," ",IF('Первичные данные 4 кл.'!BQ27&lt;4,0,1))</f>
        <v>0</v>
      </c>
      <c r="U26" s="245">
        <f>IF('Первичные данные 4 кл.'!BU27=" "," ",IF('Первичные данные 4 кл.'!BU27&lt;4,0,1))</f>
        <v>0</v>
      </c>
      <c r="V26" s="246">
        <f t="shared" si="0"/>
        <v>0</v>
      </c>
      <c r="W26" s="246">
        <f t="shared" si="1"/>
        <v>0</v>
      </c>
      <c r="X26" s="246">
        <f t="shared" si="2"/>
        <v>0</v>
      </c>
      <c r="Y26" s="246">
        <f t="shared" si="3"/>
        <v>0</v>
      </c>
    </row>
    <row r="27" spans="1:25" ht="11.85" customHeight="1" x14ac:dyDescent="0.3">
      <c r="A27" s="176">
        <v>23</v>
      </c>
      <c r="B27" s="149">
        <f>'Первичные данные 4 кл.'!B28</f>
        <v>0</v>
      </c>
      <c r="C27" s="228">
        <f>IF('Первичные данные 4 кл.'!E28=" "," ",IF('Первичные данные 4 кл.'!E28&lt;4,0,1))</f>
        <v>0</v>
      </c>
      <c r="D27" s="228">
        <f>IF('Первичные данные 4 кл.'!H28=" "," ",IF('Первичные данные 4 кл.'!H28&lt;4,0,1))</f>
        <v>0</v>
      </c>
      <c r="E27" s="228">
        <f>IF('Первичные данные 4 кл.'!K28=" "," ",IF('Первичные данные 4 кл.'!K28&lt;4,0,1))</f>
        <v>0</v>
      </c>
      <c r="F27" s="228">
        <f>IF('Первичные данные 4 кл.'!N28=" "," ",IF('Первичные данные 4 кл.'!N28&lt;4,0,1))</f>
        <v>0</v>
      </c>
      <c r="G27" s="228">
        <f>IF('Первичные данные 4 кл.'!Q28=" "," ",IF('Первичные данные 4 кл.'!Q28&lt;4,0,1))</f>
        <v>0</v>
      </c>
      <c r="H27" s="228">
        <f>IF('Первичные данные 4 кл.'!U28=" "," ",IF('Первичные данные 4 кл.'!U28&lt;4,0,1))</f>
        <v>0</v>
      </c>
      <c r="I27" s="228">
        <f>IF('Первичные данные 4 кл.'!Y28=" "," ",IF('Первичные данные 4 кл.'!Y28&lt;4,0,1))</f>
        <v>0</v>
      </c>
      <c r="J27" s="228">
        <f>IF('Первичные данные 4 кл.'!AC28=" "," ",IF('Первичные данные 4 кл.'!AC28&lt;4,0,1))</f>
        <v>0</v>
      </c>
      <c r="K27" s="228">
        <f>IF('Первичные данные 4 кл.'!AG28=" "," ",IF('Первичные данные 4 кл.'!AG28&lt;4,0,1))</f>
        <v>0</v>
      </c>
      <c r="L27" s="228">
        <f>IF('Первичные данные 4 кл.'!AK28=" "," ",IF('Первичные данные 4 кл.'!AK28&lt;4,0,1))</f>
        <v>0</v>
      </c>
      <c r="M27" s="228">
        <f>IF('Первичные данные 4 кл.'!AO28=" "," ",IF('Первичные данные 4 кл.'!AO28&lt;4,0,1))</f>
        <v>0</v>
      </c>
      <c r="N27" s="228">
        <f>IF('Первичные данные 4 кл.'!AS28=" "," ",IF('Первичные данные 4 кл.'!AS28&lt;4,0,1))</f>
        <v>0</v>
      </c>
      <c r="O27" s="228">
        <f>IF('Первичные данные 4 кл.'!AW28=" "," ",IF('Первичные данные 4 кл.'!AW28&lt;4,0,1))</f>
        <v>0</v>
      </c>
      <c r="P27" s="228">
        <f>IF('Первичные данные 4 кл.'!BA28=" "," ",IF('Первичные данные 4 кл.'!BA28&lt;4,0,1))</f>
        <v>0</v>
      </c>
      <c r="Q27" s="228">
        <f>IF('Первичные данные 4 кл.'!BE28=" "," ",IF('Первичные данные 4 кл.'!BE28&lt;4,0,1))</f>
        <v>0</v>
      </c>
      <c r="R27" s="228">
        <f>IF('Первичные данные 4 кл.'!BI28=" "," ",IF('Первичные данные 4 кл.'!BI28&lt;4,0,1))</f>
        <v>0</v>
      </c>
      <c r="S27" s="228">
        <f>IF('Первичные данные 4 кл.'!BM28=" "," ",IF('Первичные данные 4 кл.'!BM28&lt;4,0,1))</f>
        <v>0</v>
      </c>
      <c r="T27" s="228">
        <f>IF('Первичные данные 4 кл.'!BQ28=" "," ",IF('Первичные данные 4 кл.'!BQ28&lt;4,0,1))</f>
        <v>0</v>
      </c>
      <c r="U27" s="245">
        <f>IF('Первичные данные 4 кл.'!BU28=" "," ",IF('Первичные данные 4 кл.'!BU28&lt;4,0,1))</f>
        <v>0</v>
      </c>
      <c r="V27" s="246">
        <f t="shared" si="0"/>
        <v>0</v>
      </c>
      <c r="W27" s="246">
        <f t="shared" si="1"/>
        <v>0</v>
      </c>
      <c r="X27" s="246">
        <f t="shared" si="2"/>
        <v>0</v>
      </c>
      <c r="Y27" s="246">
        <f t="shared" si="3"/>
        <v>0</v>
      </c>
    </row>
    <row r="28" spans="1:25" ht="11.85" customHeight="1" x14ac:dyDescent="0.3">
      <c r="A28" s="176">
        <v>24</v>
      </c>
      <c r="B28" s="149">
        <f>'Первичные данные 4 кл.'!B29</f>
        <v>0</v>
      </c>
      <c r="C28" s="228">
        <f>IF('Первичные данные 4 кл.'!E29=" "," ",IF('Первичные данные 4 кл.'!E29&lt;4,0,1))</f>
        <v>0</v>
      </c>
      <c r="D28" s="228">
        <f>IF('Первичные данные 4 кл.'!H29=" "," ",IF('Первичные данные 4 кл.'!H29&lt;4,0,1))</f>
        <v>0</v>
      </c>
      <c r="E28" s="228">
        <f>IF('Первичные данные 4 кл.'!K29=" "," ",IF('Первичные данные 4 кл.'!K29&lt;4,0,1))</f>
        <v>0</v>
      </c>
      <c r="F28" s="228">
        <f>IF('Первичные данные 4 кл.'!N29=" "," ",IF('Первичные данные 4 кл.'!N29&lt;4,0,1))</f>
        <v>0</v>
      </c>
      <c r="G28" s="228">
        <f>IF('Первичные данные 4 кл.'!Q29=" "," ",IF('Первичные данные 4 кл.'!Q29&lt;4,0,1))</f>
        <v>0</v>
      </c>
      <c r="H28" s="228">
        <f>IF('Первичные данные 4 кл.'!U29=" "," ",IF('Первичные данные 4 кл.'!U29&lt;4,0,1))</f>
        <v>0</v>
      </c>
      <c r="I28" s="228">
        <f>IF('Первичные данные 4 кл.'!Y29=" "," ",IF('Первичные данные 4 кл.'!Y29&lt;4,0,1))</f>
        <v>0</v>
      </c>
      <c r="J28" s="228">
        <f>IF('Первичные данные 4 кл.'!AC29=" "," ",IF('Первичные данные 4 кл.'!AC29&lt;4,0,1))</f>
        <v>0</v>
      </c>
      <c r="K28" s="228">
        <f>IF('Первичные данные 4 кл.'!AG29=" "," ",IF('Первичные данные 4 кл.'!AG29&lt;4,0,1))</f>
        <v>0</v>
      </c>
      <c r="L28" s="228">
        <f>IF('Первичные данные 4 кл.'!AK29=" "," ",IF('Первичные данные 4 кл.'!AK29&lt;4,0,1))</f>
        <v>0</v>
      </c>
      <c r="M28" s="228">
        <f>IF('Первичные данные 4 кл.'!AO29=" "," ",IF('Первичные данные 4 кл.'!AO29&lt;4,0,1))</f>
        <v>0</v>
      </c>
      <c r="N28" s="228">
        <f>IF('Первичные данные 4 кл.'!AS29=" "," ",IF('Первичные данные 4 кл.'!AS29&lt;4,0,1))</f>
        <v>0</v>
      </c>
      <c r="O28" s="228">
        <f>IF('Первичные данные 4 кл.'!AW29=" "," ",IF('Первичные данные 4 кл.'!AW29&lt;4,0,1))</f>
        <v>0</v>
      </c>
      <c r="P28" s="228">
        <f>IF('Первичные данные 4 кл.'!BA29=" "," ",IF('Первичные данные 4 кл.'!BA29&lt;4,0,1))</f>
        <v>0</v>
      </c>
      <c r="Q28" s="228">
        <f>IF('Первичные данные 4 кл.'!BE29=" "," ",IF('Первичные данные 4 кл.'!BE29&lt;4,0,1))</f>
        <v>0</v>
      </c>
      <c r="R28" s="228">
        <f>IF('Первичные данные 4 кл.'!BI29=" "," ",IF('Первичные данные 4 кл.'!BI29&lt;4,0,1))</f>
        <v>0</v>
      </c>
      <c r="S28" s="228">
        <f>IF('Первичные данные 4 кл.'!BM29=" "," ",IF('Первичные данные 4 кл.'!BM29&lt;4,0,1))</f>
        <v>0</v>
      </c>
      <c r="T28" s="228">
        <f>IF('Первичные данные 4 кл.'!BQ29=" "," ",IF('Первичные данные 4 кл.'!BQ29&lt;4,0,1))</f>
        <v>0</v>
      </c>
      <c r="U28" s="245">
        <f>IF('Первичные данные 4 кл.'!BU29=" "," ",IF('Первичные данные 4 кл.'!BU29&lt;4,0,1))</f>
        <v>0</v>
      </c>
      <c r="V28" s="246">
        <f t="shared" si="0"/>
        <v>0</v>
      </c>
      <c r="W28" s="246">
        <f t="shared" si="1"/>
        <v>0</v>
      </c>
      <c r="X28" s="246">
        <f t="shared" si="2"/>
        <v>0</v>
      </c>
      <c r="Y28" s="246">
        <f t="shared" si="3"/>
        <v>0</v>
      </c>
    </row>
    <row r="29" spans="1:25" ht="11.85" customHeight="1" x14ac:dyDescent="0.3">
      <c r="A29" s="176">
        <v>25</v>
      </c>
      <c r="B29" s="149">
        <f>'Первичные данные 4 кл.'!B30</f>
        <v>0</v>
      </c>
      <c r="C29" s="228">
        <f>IF('Первичные данные 4 кл.'!E30=" "," ",IF('Первичные данные 4 кл.'!E30&lt;4,0,1))</f>
        <v>0</v>
      </c>
      <c r="D29" s="228">
        <f>IF('Первичные данные 4 кл.'!H30=" "," ",IF('Первичные данные 4 кл.'!H30&lt;4,0,1))</f>
        <v>0</v>
      </c>
      <c r="E29" s="228">
        <f>IF('Первичные данные 4 кл.'!K30=" "," ",IF('Первичные данные 4 кл.'!K30&lt;4,0,1))</f>
        <v>0</v>
      </c>
      <c r="F29" s="228">
        <f>IF('Первичные данные 4 кл.'!N30=" "," ",IF('Первичные данные 4 кл.'!N30&lt;4,0,1))</f>
        <v>0</v>
      </c>
      <c r="G29" s="228">
        <f>IF('Первичные данные 4 кл.'!Q30=" "," ",IF('Первичные данные 4 кл.'!Q30&lt;4,0,1))</f>
        <v>0</v>
      </c>
      <c r="H29" s="228">
        <f>IF('Первичные данные 4 кл.'!U30=" "," ",IF('Первичные данные 4 кл.'!U30&lt;4,0,1))</f>
        <v>0</v>
      </c>
      <c r="I29" s="228">
        <f>IF('Первичные данные 4 кл.'!Y30=" "," ",IF('Первичные данные 4 кл.'!Y30&lt;4,0,1))</f>
        <v>0</v>
      </c>
      <c r="J29" s="228">
        <f>IF('Первичные данные 4 кл.'!AC30=" "," ",IF('Первичные данные 4 кл.'!AC30&lt;4,0,1))</f>
        <v>0</v>
      </c>
      <c r="K29" s="228">
        <f>IF('Первичные данные 4 кл.'!AG30=" "," ",IF('Первичные данные 4 кл.'!AG30&lt;4,0,1))</f>
        <v>0</v>
      </c>
      <c r="L29" s="228">
        <f>IF('Первичные данные 4 кл.'!AK30=" "," ",IF('Первичные данные 4 кл.'!AK30&lt;4,0,1))</f>
        <v>0</v>
      </c>
      <c r="M29" s="228">
        <f>IF('Первичные данные 4 кл.'!AO30=" "," ",IF('Первичные данные 4 кл.'!AO30&lt;4,0,1))</f>
        <v>0</v>
      </c>
      <c r="N29" s="228">
        <f>IF('Первичные данные 4 кл.'!AS30=" "," ",IF('Первичные данные 4 кл.'!AS30&lt;4,0,1))</f>
        <v>0</v>
      </c>
      <c r="O29" s="228">
        <f>IF('Первичные данные 4 кл.'!AW30=" "," ",IF('Первичные данные 4 кл.'!AW30&lt;4,0,1))</f>
        <v>0</v>
      </c>
      <c r="P29" s="228">
        <f>IF('Первичные данные 4 кл.'!BA30=" "," ",IF('Первичные данные 4 кл.'!BA30&lt;4,0,1))</f>
        <v>0</v>
      </c>
      <c r="Q29" s="228">
        <f>IF('Первичные данные 4 кл.'!BE30=" "," ",IF('Первичные данные 4 кл.'!BE30&lt;4,0,1))</f>
        <v>0</v>
      </c>
      <c r="R29" s="228">
        <f>IF('Первичные данные 4 кл.'!BI30=" "," ",IF('Первичные данные 4 кл.'!BI30&lt;4,0,1))</f>
        <v>0</v>
      </c>
      <c r="S29" s="228">
        <f>IF('Первичные данные 4 кл.'!BM30=" "," ",IF('Первичные данные 4 кл.'!BM30&lt;4,0,1))</f>
        <v>0</v>
      </c>
      <c r="T29" s="228">
        <f>IF('Первичные данные 4 кл.'!BQ30=" "," ",IF('Первичные данные 4 кл.'!BQ30&lt;4,0,1))</f>
        <v>0</v>
      </c>
      <c r="U29" s="245">
        <f>IF('Первичные данные 4 кл.'!BU30=" "," ",IF('Первичные данные 4 кл.'!BU30&lt;4,0,1))</f>
        <v>0</v>
      </c>
      <c r="V29" s="246">
        <f t="shared" si="0"/>
        <v>0</v>
      </c>
      <c r="W29" s="246">
        <f t="shared" si="1"/>
        <v>0</v>
      </c>
      <c r="X29" s="246">
        <f t="shared" si="2"/>
        <v>0</v>
      </c>
      <c r="Y29" s="246">
        <f t="shared" si="3"/>
        <v>0</v>
      </c>
    </row>
    <row r="30" spans="1:25" ht="11.85" customHeight="1" x14ac:dyDescent="0.3">
      <c r="A30" s="176">
        <v>26</v>
      </c>
      <c r="B30" s="149">
        <f>'Первичные данные 4 кл.'!B31</f>
        <v>0</v>
      </c>
      <c r="C30" s="228">
        <f>IF('Первичные данные 4 кл.'!E31=" "," ",IF('Первичные данные 4 кл.'!E31&lt;4,0,1))</f>
        <v>0</v>
      </c>
      <c r="D30" s="228">
        <f>IF('Первичные данные 4 кл.'!H31=" "," ",IF('Первичные данные 4 кл.'!H31&lt;4,0,1))</f>
        <v>0</v>
      </c>
      <c r="E30" s="228">
        <f>IF('Первичные данные 4 кл.'!K31=" "," ",IF('Первичные данные 4 кл.'!K31&lt;4,0,1))</f>
        <v>0</v>
      </c>
      <c r="F30" s="228">
        <f>IF('Первичные данные 4 кл.'!N31=" "," ",IF('Первичные данные 4 кл.'!N31&lt;4,0,1))</f>
        <v>0</v>
      </c>
      <c r="G30" s="228">
        <f>IF('Первичные данные 4 кл.'!Q31=" "," ",IF('Первичные данные 4 кл.'!Q31&lt;4,0,1))</f>
        <v>0</v>
      </c>
      <c r="H30" s="228">
        <f>IF('Первичные данные 4 кл.'!U31=" "," ",IF('Первичные данные 4 кл.'!U31&lt;4,0,1))</f>
        <v>0</v>
      </c>
      <c r="I30" s="228">
        <f>IF('Первичные данные 4 кл.'!Y31=" "," ",IF('Первичные данные 4 кл.'!Y31&lt;4,0,1))</f>
        <v>0</v>
      </c>
      <c r="J30" s="228">
        <f>IF('Первичные данные 4 кл.'!AC31=" "," ",IF('Первичные данные 4 кл.'!AC31&lt;4,0,1))</f>
        <v>0</v>
      </c>
      <c r="K30" s="228">
        <f>IF('Первичные данные 4 кл.'!AG31=" "," ",IF('Первичные данные 4 кл.'!AG31&lt;4,0,1))</f>
        <v>0</v>
      </c>
      <c r="L30" s="228">
        <f>IF('Первичные данные 4 кл.'!AK31=" "," ",IF('Первичные данные 4 кл.'!AK31&lt;4,0,1))</f>
        <v>0</v>
      </c>
      <c r="M30" s="228">
        <f>IF('Первичные данные 4 кл.'!AO31=" "," ",IF('Первичные данные 4 кл.'!AO31&lt;4,0,1))</f>
        <v>0</v>
      </c>
      <c r="N30" s="228">
        <f>IF('Первичные данные 4 кл.'!AS31=" "," ",IF('Первичные данные 4 кл.'!AS31&lt;4,0,1))</f>
        <v>0</v>
      </c>
      <c r="O30" s="228">
        <f>IF('Первичные данные 4 кл.'!AW31=" "," ",IF('Первичные данные 4 кл.'!AW31&lt;4,0,1))</f>
        <v>0</v>
      </c>
      <c r="P30" s="228">
        <f>IF('Первичные данные 4 кл.'!BA31=" "," ",IF('Первичные данные 4 кл.'!BA31&lt;4,0,1))</f>
        <v>0</v>
      </c>
      <c r="Q30" s="228">
        <f>IF('Первичные данные 4 кл.'!BE31=" "," ",IF('Первичные данные 4 кл.'!BE31&lt;4,0,1))</f>
        <v>0</v>
      </c>
      <c r="R30" s="228">
        <f>IF('Первичные данные 4 кл.'!BI31=" "," ",IF('Первичные данные 4 кл.'!BI31&lt;4,0,1))</f>
        <v>0</v>
      </c>
      <c r="S30" s="228">
        <f>IF('Первичные данные 4 кл.'!BM31=" "," ",IF('Первичные данные 4 кл.'!BM31&lt;4,0,1))</f>
        <v>0</v>
      </c>
      <c r="T30" s="228">
        <f>IF('Первичные данные 4 кл.'!BQ31=" "," ",IF('Первичные данные 4 кл.'!BQ31&lt;4,0,1))</f>
        <v>0</v>
      </c>
      <c r="U30" s="245">
        <f>IF('Первичные данные 4 кл.'!BU31=" "," ",IF('Первичные данные 4 кл.'!BU31&lt;4,0,1))</f>
        <v>0</v>
      </c>
      <c r="V30" s="246">
        <f t="shared" si="0"/>
        <v>0</v>
      </c>
      <c r="W30" s="246">
        <f t="shared" si="1"/>
        <v>0</v>
      </c>
      <c r="X30" s="246">
        <f t="shared" si="2"/>
        <v>0</v>
      </c>
      <c r="Y30" s="246">
        <f t="shared" si="3"/>
        <v>0</v>
      </c>
    </row>
    <row r="31" spans="1:25" ht="11.85" customHeight="1" x14ac:dyDescent="0.3">
      <c r="A31" s="176">
        <v>27</v>
      </c>
      <c r="B31" s="149">
        <f>'Первичные данные 4 кл.'!B32</f>
        <v>0</v>
      </c>
      <c r="C31" s="228">
        <f>IF('Первичные данные 4 кл.'!E32=" "," ",IF('Первичные данные 4 кл.'!E32&lt;4,0,1))</f>
        <v>0</v>
      </c>
      <c r="D31" s="228">
        <f>IF('Первичные данные 4 кл.'!H32=" "," ",IF('Первичные данные 4 кл.'!H32&lt;4,0,1))</f>
        <v>0</v>
      </c>
      <c r="E31" s="228">
        <f>IF('Первичные данные 4 кл.'!K32=" "," ",IF('Первичные данные 4 кл.'!K32&lt;4,0,1))</f>
        <v>0</v>
      </c>
      <c r="F31" s="228">
        <f>IF('Первичные данные 4 кл.'!N32=" "," ",IF('Первичные данные 4 кл.'!N32&lt;4,0,1))</f>
        <v>0</v>
      </c>
      <c r="G31" s="228">
        <f>IF('Первичные данные 4 кл.'!Q32=" "," ",IF('Первичные данные 4 кл.'!Q32&lt;4,0,1))</f>
        <v>0</v>
      </c>
      <c r="H31" s="228">
        <f>IF('Первичные данные 4 кл.'!U32=" "," ",IF('Первичные данные 4 кл.'!U32&lt;4,0,1))</f>
        <v>0</v>
      </c>
      <c r="I31" s="228">
        <f>IF('Первичные данные 4 кл.'!Y32=" "," ",IF('Первичные данные 4 кл.'!Y32&lt;4,0,1))</f>
        <v>0</v>
      </c>
      <c r="J31" s="228">
        <f>IF('Первичные данные 4 кл.'!AC32=" "," ",IF('Первичные данные 4 кл.'!AC32&lt;4,0,1))</f>
        <v>0</v>
      </c>
      <c r="K31" s="228">
        <f>IF('Первичные данные 4 кл.'!AG32=" "," ",IF('Первичные данные 4 кл.'!AG32&lt;4,0,1))</f>
        <v>0</v>
      </c>
      <c r="L31" s="228">
        <f>IF('Первичные данные 4 кл.'!AK32=" "," ",IF('Первичные данные 4 кл.'!AK32&lt;4,0,1))</f>
        <v>0</v>
      </c>
      <c r="M31" s="228">
        <f>IF('Первичные данные 4 кл.'!AO32=" "," ",IF('Первичные данные 4 кл.'!AO32&lt;4,0,1))</f>
        <v>0</v>
      </c>
      <c r="N31" s="228">
        <f>IF('Первичные данные 4 кл.'!AS32=" "," ",IF('Первичные данные 4 кл.'!AS32&lt;4,0,1))</f>
        <v>0</v>
      </c>
      <c r="O31" s="228">
        <f>IF('Первичные данные 4 кл.'!AW32=" "," ",IF('Первичные данные 4 кл.'!AW32&lt;4,0,1))</f>
        <v>0</v>
      </c>
      <c r="P31" s="228">
        <f>IF('Первичные данные 4 кл.'!BA32=" "," ",IF('Первичные данные 4 кл.'!BA32&lt;4,0,1))</f>
        <v>0</v>
      </c>
      <c r="Q31" s="228">
        <f>IF('Первичные данные 4 кл.'!BE32=" "," ",IF('Первичные данные 4 кл.'!BE32&lt;4,0,1))</f>
        <v>0</v>
      </c>
      <c r="R31" s="228">
        <f>IF('Первичные данные 4 кл.'!BI32=" "," ",IF('Первичные данные 4 кл.'!BI32&lt;4,0,1))</f>
        <v>0</v>
      </c>
      <c r="S31" s="228">
        <f>IF('Первичные данные 4 кл.'!BM32=" "," ",IF('Первичные данные 4 кл.'!BM32&lt;4,0,1))</f>
        <v>0</v>
      </c>
      <c r="T31" s="228">
        <f>IF('Первичные данные 4 кл.'!BQ32=" "," ",IF('Первичные данные 4 кл.'!BQ32&lt;4,0,1))</f>
        <v>0</v>
      </c>
      <c r="U31" s="245">
        <f>IF('Первичные данные 4 кл.'!BU32=" "," ",IF('Первичные данные 4 кл.'!BU32&lt;4,0,1))</f>
        <v>0</v>
      </c>
      <c r="V31" s="246">
        <f t="shared" si="0"/>
        <v>0</v>
      </c>
      <c r="W31" s="246">
        <f t="shared" si="1"/>
        <v>0</v>
      </c>
      <c r="X31" s="246">
        <f t="shared" si="2"/>
        <v>0</v>
      </c>
      <c r="Y31" s="246">
        <f t="shared" si="3"/>
        <v>0</v>
      </c>
    </row>
    <row r="32" spans="1:25" ht="11.85" customHeight="1" x14ac:dyDescent="0.3">
      <c r="A32" s="176">
        <v>28</v>
      </c>
      <c r="B32" s="149">
        <f>'Первичные данные 4 кл.'!B33</f>
        <v>0</v>
      </c>
      <c r="C32" s="228">
        <f>IF('Первичные данные 4 кл.'!E33=" "," ",IF('Первичные данные 4 кл.'!E33&lt;4,0,1))</f>
        <v>0</v>
      </c>
      <c r="D32" s="228">
        <f>IF('Первичные данные 4 кл.'!H33=" "," ",IF('Первичные данные 4 кл.'!H33&lt;4,0,1))</f>
        <v>0</v>
      </c>
      <c r="E32" s="228">
        <f>IF('Первичные данные 4 кл.'!K33=" "," ",IF('Первичные данные 4 кл.'!K33&lt;4,0,1))</f>
        <v>0</v>
      </c>
      <c r="F32" s="228">
        <f>IF('Первичные данные 4 кл.'!N33=" "," ",IF('Первичные данные 4 кл.'!N33&lt;4,0,1))</f>
        <v>0</v>
      </c>
      <c r="G32" s="228">
        <f>IF('Первичные данные 4 кл.'!Q33=" "," ",IF('Первичные данные 4 кл.'!Q33&lt;4,0,1))</f>
        <v>0</v>
      </c>
      <c r="H32" s="228">
        <f>IF('Первичные данные 4 кл.'!U33=" "," ",IF('Первичные данные 4 кл.'!U33&lt;4,0,1))</f>
        <v>0</v>
      </c>
      <c r="I32" s="228">
        <f>IF('Первичные данные 4 кл.'!Y33=" "," ",IF('Первичные данные 4 кл.'!Y33&lt;4,0,1))</f>
        <v>0</v>
      </c>
      <c r="J32" s="228">
        <f>IF('Первичные данные 4 кл.'!AC33=" "," ",IF('Первичные данные 4 кл.'!AC33&lt;4,0,1))</f>
        <v>0</v>
      </c>
      <c r="K32" s="228">
        <f>IF('Первичные данные 4 кл.'!AG33=" "," ",IF('Первичные данные 4 кл.'!AG33&lt;4,0,1))</f>
        <v>0</v>
      </c>
      <c r="L32" s="228">
        <f>IF('Первичные данные 4 кл.'!AK33=" "," ",IF('Первичные данные 4 кл.'!AK33&lt;4,0,1))</f>
        <v>0</v>
      </c>
      <c r="M32" s="228">
        <f>IF('Первичные данные 4 кл.'!AO33=" "," ",IF('Первичные данные 4 кл.'!AO33&lt;4,0,1))</f>
        <v>0</v>
      </c>
      <c r="N32" s="228">
        <f>IF('Первичные данные 4 кл.'!AS33=" "," ",IF('Первичные данные 4 кл.'!AS33&lt;4,0,1))</f>
        <v>0</v>
      </c>
      <c r="O32" s="228">
        <f>IF('Первичные данные 4 кл.'!AW33=" "," ",IF('Первичные данные 4 кл.'!AW33&lt;4,0,1))</f>
        <v>0</v>
      </c>
      <c r="P32" s="228">
        <f>IF('Первичные данные 4 кл.'!BA33=" "," ",IF('Первичные данные 4 кл.'!BA33&lt;4,0,1))</f>
        <v>0</v>
      </c>
      <c r="Q32" s="228">
        <f>IF('Первичные данные 4 кл.'!BE33=" "," ",IF('Первичные данные 4 кл.'!BE33&lt;4,0,1))</f>
        <v>0</v>
      </c>
      <c r="R32" s="228">
        <f>IF('Первичные данные 4 кл.'!BI33=" "," ",IF('Первичные данные 4 кл.'!BI33&lt;4,0,1))</f>
        <v>0</v>
      </c>
      <c r="S32" s="228">
        <f>IF('Первичные данные 4 кл.'!BM33=" "," ",IF('Первичные данные 4 кл.'!BM33&lt;4,0,1))</f>
        <v>0</v>
      </c>
      <c r="T32" s="228">
        <f>IF('Первичные данные 4 кл.'!BQ33=" "," ",IF('Первичные данные 4 кл.'!BQ33&lt;4,0,1))</f>
        <v>0</v>
      </c>
      <c r="U32" s="245">
        <f>IF('Первичные данные 4 кл.'!BU33=" "," ",IF('Первичные данные 4 кл.'!BU33&lt;4,0,1))</f>
        <v>0</v>
      </c>
      <c r="V32" s="246">
        <f t="shared" si="0"/>
        <v>0</v>
      </c>
      <c r="W32" s="246">
        <f t="shared" si="1"/>
        <v>0</v>
      </c>
      <c r="X32" s="246">
        <f t="shared" si="2"/>
        <v>0</v>
      </c>
      <c r="Y32" s="246">
        <f t="shared" si="3"/>
        <v>0</v>
      </c>
    </row>
    <row r="33" spans="1:25" ht="11.85" customHeight="1" x14ac:dyDescent="0.3">
      <c r="A33" s="176">
        <v>29</v>
      </c>
      <c r="B33" s="149">
        <f>'Первичные данные 4 кл.'!B34</f>
        <v>0</v>
      </c>
      <c r="C33" s="228">
        <f>IF('Первичные данные 4 кл.'!E34=" "," ",IF('Первичные данные 4 кл.'!E34&lt;4,0,1))</f>
        <v>0</v>
      </c>
      <c r="D33" s="228">
        <f>IF('Первичные данные 4 кл.'!H34=" "," ",IF('Первичные данные 4 кл.'!H34&lt;4,0,1))</f>
        <v>0</v>
      </c>
      <c r="E33" s="228">
        <f>IF('Первичные данные 4 кл.'!K34=" "," ",IF('Первичные данные 4 кл.'!K34&lt;4,0,1))</f>
        <v>0</v>
      </c>
      <c r="F33" s="228">
        <f>IF('Первичные данные 4 кл.'!N34=" "," ",IF('Первичные данные 4 кл.'!N34&lt;4,0,1))</f>
        <v>0</v>
      </c>
      <c r="G33" s="228">
        <f>IF('Первичные данные 4 кл.'!Q34=" "," ",IF('Первичные данные 4 кл.'!Q34&lt;4,0,1))</f>
        <v>0</v>
      </c>
      <c r="H33" s="228">
        <f>IF('Первичные данные 4 кл.'!U34=" "," ",IF('Первичные данные 4 кл.'!U34&lt;4,0,1))</f>
        <v>0</v>
      </c>
      <c r="I33" s="228">
        <f>IF('Первичные данные 4 кл.'!Y34=" "," ",IF('Первичные данные 4 кл.'!Y34&lt;4,0,1))</f>
        <v>0</v>
      </c>
      <c r="J33" s="228">
        <f>IF('Первичные данные 4 кл.'!AC34=" "," ",IF('Первичные данные 4 кл.'!AC34&lt;4,0,1))</f>
        <v>0</v>
      </c>
      <c r="K33" s="228">
        <f>IF('Первичные данные 4 кл.'!AG34=" "," ",IF('Первичные данные 4 кл.'!AG34&lt;4,0,1))</f>
        <v>0</v>
      </c>
      <c r="L33" s="228">
        <f>IF('Первичные данные 4 кл.'!AK34=" "," ",IF('Первичные данные 4 кл.'!AK34&lt;4,0,1))</f>
        <v>0</v>
      </c>
      <c r="M33" s="228">
        <f>IF('Первичные данные 4 кл.'!AO34=" "," ",IF('Первичные данные 4 кл.'!AO34&lt;4,0,1))</f>
        <v>0</v>
      </c>
      <c r="N33" s="228">
        <f>IF('Первичные данные 4 кл.'!AS34=" "," ",IF('Первичные данные 4 кл.'!AS34&lt;4,0,1))</f>
        <v>0</v>
      </c>
      <c r="O33" s="228">
        <f>IF('Первичные данные 4 кл.'!AW34=" "," ",IF('Первичные данные 4 кл.'!AW34&lt;4,0,1))</f>
        <v>0</v>
      </c>
      <c r="P33" s="228">
        <f>IF('Первичные данные 4 кл.'!BA34=" "," ",IF('Первичные данные 4 кл.'!BA34&lt;4,0,1))</f>
        <v>0</v>
      </c>
      <c r="Q33" s="228">
        <f>IF('Первичные данные 4 кл.'!BE34=" "," ",IF('Первичные данные 4 кл.'!BE34&lt;4,0,1))</f>
        <v>0</v>
      </c>
      <c r="R33" s="228">
        <f>IF('Первичные данные 4 кл.'!BI34=" "," ",IF('Первичные данные 4 кл.'!BI34&lt;4,0,1))</f>
        <v>0</v>
      </c>
      <c r="S33" s="228">
        <f>IF('Первичные данные 4 кл.'!BM34=" "," ",IF('Первичные данные 4 кл.'!BM34&lt;4,0,1))</f>
        <v>0</v>
      </c>
      <c r="T33" s="228">
        <f>IF('Первичные данные 4 кл.'!BQ34=" "," ",IF('Первичные данные 4 кл.'!BQ34&lt;4,0,1))</f>
        <v>0</v>
      </c>
      <c r="U33" s="245">
        <f>IF('Первичные данные 4 кл.'!BU34=" "," ",IF('Первичные данные 4 кл.'!BU34&lt;4,0,1))</f>
        <v>0</v>
      </c>
      <c r="V33" s="246">
        <f t="shared" si="0"/>
        <v>0</v>
      </c>
      <c r="W33" s="246">
        <f t="shared" si="1"/>
        <v>0</v>
      </c>
      <c r="X33" s="246">
        <f t="shared" si="2"/>
        <v>0</v>
      </c>
      <c r="Y33" s="246">
        <f t="shared" si="3"/>
        <v>0</v>
      </c>
    </row>
    <row r="34" spans="1:25" ht="11.85" customHeight="1" x14ac:dyDescent="0.3">
      <c r="A34" s="176">
        <v>30</v>
      </c>
      <c r="B34" s="149">
        <f>'Первичные данные 4 кл.'!B35</f>
        <v>0</v>
      </c>
      <c r="C34" s="228">
        <f>IF('Первичные данные 4 кл.'!E35=" "," ",IF('Первичные данные 4 кл.'!E35&lt;4,0,1))</f>
        <v>0</v>
      </c>
      <c r="D34" s="228">
        <f>IF('Первичные данные 4 кл.'!H35=" "," ",IF('Первичные данные 4 кл.'!H35&lt;4,0,1))</f>
        <v>0</v>
      </c>
      <c r="E34" s="228">
        <f>IF('Первичные данные 4 кл.'!K35=" "," ",IF('Первичные данные 4 кл.'!K35&lt;4,0,1))</f>
        <v>0</v>
      </c>
      <c r="F34" s="228">
        <f>IF('Первичные данные 4 кл.'!N35=" "," ",IF('Первичные данные 4 кл.'!N35&lt;4,0,1))</f>
        <v>0</v>
      </c>
      <c r="G34" s="228">
        <f>IF('Первичные данные 4 кл.'!Q35=" "," ",IF('Первичные данные 4 кл.'!Q35&lt;4,0,1))</f>
        <v>0</v>
      </c>
      <c r="H34" s="228">
        <f>IF('Первичные данные 4 кл.'!U35=" "," ",IF('Первичные данные 4 кл.'!U35&lt;4,0,1))</f>
        <v>0</v>
      </c>
      <c r="I34" s="228">
        <f>IF('Первичные данные 4 кл.'!Y35=" "," ",IF('Первичные данные 4 кл.'!Y35&lt;4,0,1))</f>
        <v>0</v>
      </c>
      <c r="J34" s="228">
        <f>IF('Первичные данные 4 кл.'!AC35=" "," ",IF('Первичные данные 4 кл.'!AC35&lt;4,0,1))</f>
        <v>0</v>
      </c>
      <c r="K34" s="228">
        <f>IF('Первичные данные 4 кл.'!AG35=" "," ",IF('Первичные данные 4 кл.'!AG35&lt;4,0,1))</f>
        <v>0</v>
      </c>
      <c r="L34" s="228">
        <f>IF('Первичные данные 4 кл.'!AK35=" "," ",IF('Первичные данные 4 кл.'!AK35&lt;4,0,1))</f>
        <v>0</v>
      </c>
      <c r="M34" s="228">
        <f>IF('Первичные данные 4 кл.'!AO35=" "," ",IF('Первичные данные 4 кл.'!AO35&lt;4,0,1))</f>
        <v>0</v>
      </c>
      <c r="N34" s="228">
        <f>IF('Первичные данные 4 кл.'!AS35=" "," ",IF('Первичные данные 4 кл.'!AS35&lt;4,0,1))</f>
        <v>0</v>
      </c>
      <c r="O34" s="228">
        <f>IF('Первичные данные 4 кл.'!AW35=" "," ",IF('Первичные данные 4 кл.'!AW35&lt;4,0,1))</f>
        <v>0</v>
      </c>
      <c r="P34" s="228">
        <f>IF('Первичные данные 4 кл.'!BA35=" "," ",IF('Первичные данные 4 кл.'!BA35&lt;4,0,1))</f>
        <v>0</v>
      </c>
      <c r="Q34" s="228">
        <f>IF('Первичные данные 4 кл.'!BE35=" "," ",IF('Первичные данные 4 кл.'!BE35&lt;4,0,1))</f>
        <v>0</v>
      </c>
      <c r="R34" s="228">
        <f>IF('Первичные данные 4 кл.'!BI35=" "," ",IF('Первичные данные 4 кл.'!BI35&lt;4,0,1))</f>
        <v>0</v>
      </c>
      <c r="S34" s="228">
        <f>IF('Первичные данные 4 кл.'!BM35=" "," ",IF('Первичные данные 4 кл.'!BM35&lt;4,0,1))</f>
        <v>0</v>
      </c>
      <c r="T34" s="228">
        <f>IF('Первичные данные 4 кл.'!BQ35=" "," ",IF('Первичные данные 4 кл.'!BQ35&lt;4,0,1))</f>
        <v>0</v>
      </c>
      <c r="U34" s="245">
        <f>IF('Первичные данные 4 кл.'!BU35=" "," ",IF('Первичные данные 4 кл.'!BU35&lt;4,0,1))</f>
        <v>0</v>
      </c>
      <c r="V34" s="246">
        <f t="shared" si="0"/>
        <v>0</v>
      </c>
      <c r="W34" s="246">
        <f t="shared" si="1"/>
        <v>0</v>
      </c>
      <c r="X34" s="246">
        <f t="shared" si="2"/>
        <v>0</v>
      </c>
      <c r="Y34" s="246">
        <f t="shared" si="3"/>
        <v>0</v>
      </c>
    </row>
    <row r="35" spans="1:25" ht="11.85" customHeight="1" x14ac:dyDescent="0.3">
      <c r="A35" s="176">
        <v>31</v>
      </c>
      <c r="B35" s="149">
        <f>'Первичные данные 4 кл.'!B36</f>
        <v>0</v>
      </c>
      <c r="C35" s="228">
        <f>IF('Первичные данные 4 кл.'!E36=" "," ",IF('Первичные данные 4 кл.'!E36&lt;4,0,1))</f>
        <v>0</v>
      </c>
      <c r="D35" s="228">
        <f>IF('Первичные данные 4 кл.'!H36=" "," ",IF('Первичные данные 4 кл.'!H36&lt;4,0,1))</f>
        <v>0</v>
      </c>
      <c r="E35" s="228">
        <f>IF('Первичные данные 4 кл.'!K36=" "," ",IF('Первичные данные 4 кл.'!K36&lt;4,0,1))</f>
        <v>0</v>
      </c>
      <c r="F35" s="228">
        <f>IF('Первичные данные 4 кл.'!N36=" "," ",IF('Первичные данные 4 кл.'!N36&lt;4,0,1))</f>
        <v>0</v>
      </c>
      <c r="G35" s="228">
        <f>IF('Первичные данные 4 кл.'!Q36=" "," ",IF('Первичные данные 4 кл.'!Q36&lt;4,0,1))</f>
        <v>0</v>
      </c>
      <c r="H35" s="228">
        <f>IF('Первичные данные 4 кл.'!U36=" "," ",IF('Первичные данные 4 кл.'!U36&lt;4,0,1))</f>
        <v>0</v>
      </c>
      <c r="I35" s="228">
        <f>IF('Первичные данные 4 кл.'!Y36=" "," ",IF('Первичные данные 4 кл.'!Y36&lt;4,0,1))</f>
        <v>0</v>
      </c>
      <c r="J35" s="228">
        <f>IF('Первичные данные 4 кл.'!AC36=" "," ",IF('Первичные данные 4 кл.'!AC36&lt;4,0,1))</f>
        <v>0</v>
      </c>
      <c r="K35" s="228">
        <f>IF('Первичные данные 4 кл.'!AG36=" "," ",IF('Первичные данные 4 кл.'!AG36&lt;4,0,1))</f>
        <v>0</v>
      </c>
      <c r="L35" s="228">
        <f>IF('Первичные данные 4 кл.'!AK36=" "," ",IF('Первичные данные 4 кл.'!AK36&lt;4,0,1))</f>
        <v>0</v>
      </c>
      <c r="M35" s="228">
        <f>IF('Первичные данные 4 кл.'!AO36=" "," ",IF('Первичные данные 4 кл.'!AO36&lt;4,0,1))</f>
        <v>0</v>
      </c>
      <c r="N35" s="228">
        <f>IF('Первичные данные 4 кл.'!AS36=" "," ",IF('Первичные данные 4 кл.'!AS36&lt;4,0,1))</f>
        <v>0</v>
      </c>
      <c r="O35" s="228">
        <f>IF('Первичные данные 4 кл.'!AW36=" "," ",IF('Первичные данные 4 кл.'!AW36&lt;4,0,1))</f>
        <v>0</v>
      </c>
      <c r="P35" s="228">
        <f>IF('Первичные данные 4 кл.'!BA36=" "," ",IF('Первичные данные 4 кл.'!BA36&lt;4,0,1))</f>
        <v>0</v>
      </c>
      <c r="Q35" s="228">
        <f>IF('Первичные данные 4 кл.'!BE36=" "," ",IF('Первичные данные 4 кл.'!BE36&lt;4,0,1))</f>
        <v>0</v>
      </c>
      <c r="R35" s="228">
        <f>IF('Первичные данные 4 кл.'!BI36=" "," ",IF('Первичные данные 4 кл.'!BI36&lt;4,0,1))</f>
        <v>0</v>
      </c>
      <c r="S35" s="228">
        <f>IF('Первичные данные 4 кл.'!BM36=" "," ",IF('Первичные данные 4 кл.'!BM36&lt;4,0,1))</f>
        <v>0</v>
      </c>
      <c r="T35" s="228">
        <f>IF('Первичные данные 4 кл.'!BQ36=" "," ",IF('Первичные данные 4 кл.'!BQ36&lt;4,0,1))</f>
        <v>0</v>
      </c>
      <c r="U35" s="245">
        <f>IF('Первичные данные 4 кл.'!BU36=" "," ",IF('Первичные данные 4 кл.'!BU36&lt;4,0,1))</f>
        <v>0</v>
      </c>
      <c r="V35" s="246">
        <f t="shared" si="0"/>
        <v>0</v>
      </c>
      <c r="W35" s="246">
        <f t="shared" si="1"/>
        <v>0</v>
      </c>
      <c r="X35" s="246">
        <f t="shared" si="2"/>
        <v>0</v>
      </c>
      <c r="Y35" s="246">
        <f t="shared" si="3"/>
        <v>0</v>
      </c>
    </row>
    <row r="36" spans="1:25" ht="11.85" customHeight="1" x14ac:dyDescent="0.3">
      <c r="A36" s="176">
        <v>32</v>
      </c>
      <c r="B36" s="149">
        <f>'Первичные данные 4 кл.'!B37</f>
        <v>0</v>
      </c>
      <c r="C36" s="228">
        <f>IF('Первичные данные 4 кл.'!E37=" "," ",IF('Первичные данные 4 кл.'!E37&lt;4,0,1))</f>
        <v>0</v>
      </c>
      <c r="D36" s="228">
        <f>IF('Первичные данные 4 кл.'!H37=" "," ",IF('Первичные данные 4 кл.'!H37&lt;4,0,1))</f>
        <v>0</v>
      </c>
      <c r="E36" s="228">
        <f>IF('Первичные данные 4 кл.'!K37=" "," ",IF('Первичные данные 4 кл.'!K37&lt;4,0,1))</f>
        <v>0</v>
      </c>
      <c r="F36" s="228">
        <f>IF('Первичные данные 4 кл.'!N37=" "," ",IF('Первичные данные 4 кл.'!N37&lt;4,0,1))</f>
        <v>0</v>
      </c>
      <c r="G36" s="228">
        <f>IF('Первичные данные 4 кл.'!Q37=" "," ",IF('Первичные данные 4 кл.'!Q37&lt;4,0,1))</f>
        <v>0</v>
      </c>
      <c r="H36" s="228">
        <f>IF('Первичные данные 4 кл.'!U37=" "," ",IF('Первичные данные 4 кл.'!U37&lt;4,0,1))</f>
        <v>0</v>
      </c>
      <c r="I36" s="228">
        <f>IF('Первичные данные 4 кл.'!Y37=" "," ",IF('Первичные данные 4 кл.'!Y37&lt;4,0,1))</f>
        <v>0</v>
      </c>
      <c r="J36" s="228">
        <f>IF('Первичные данные 4 кл.'!AC37=" "," ",IF('Первичные данные 4 кл.'!AC37&lt;4,0,1))</f>
        <v>0</v>
      </c>
      <c r="K36" s="228">
        <f>IF('Первичные данные 4 кл.'!AG37=" "," ",IF('Первичные данные 4 кл.'!AG37&lt;4,0,1))</f>
        <v>0</v>
      </c>
      <c r="L36" s="228">
        <f>IF('Первичные данные 4 кл.'!AK37=" "," ",IF('Первичные данные 4 кл.'!AK37&lt;4,0,1))</f>
        <v>0</v>
      </c>
      <c r="M36" s="228">
        <f>IF('Первичные данные 4 кл.'!AO37=" "," ",IF('Первичные данные 4 кл.'!AO37&lt;4,0,1))</f>
        <v>0</v>
      </c>
      <c r="N36" s="228">
        <f>IF('Первичные данные 4 кл.'!AS37=" "," ",IF('Первичные данные 4 кл.'!AS37&lt;4,0,1))</f>
        <v>0</v>
      </c>
      <c r="O36" s="228">
        <f>IF('Первичные данные 4 кл.'!AW37=" "," ",IF('Первичные данные 4 кл.'!AW37&lt;4,0,1))</f>
        <v>0</v>
      </c>
      <c r="P36" s="228">
        <f>IF('Первичные данные 4 кл.'!BA37=" "," ",IF('Первичные данные 4 кл.'!BA37&lt;4,0,1))</f>
        <v>0</v>
      </c>
      <c r="Q36" s="228">
        <f>IF('Первичные данные 4 кл.'!BE37=" "," ",IF('Первичные данные 4 кл.'!BE37&lt;4,0,1))</f>
        <v>0</v>
      </c>
      <c r="R36" s="228">
        <f>IF('Первичные данные 4 кл.'!BI37=" "," ",IF('Первичные данные 4 кл.'!BI37&lt;4,0,1))</f>
        <v>0</v>
      </c>
      <c r="S36" s="228">
        <f>IF('Первичные данные 4 кл.'!BM37=" "," ",IF('Первичные данные 4 кл.'!BM37&lt;4,0,1))</f>
        <v>0</v>
      </c>
      <c r="T36" s="228">
        <f>IF('Первичные данные 4 кл.'!BQ37=" "," ",IF('Первичные данные 4 кл.'!BQ37&lt;4,0,1))</f>
        <v>0</v>
      </c>
      <c r="U36" s="245">
        <f>IF('Первичные данные 4 кл.'!BU37=" "," ",IF('Первичные данные 4 кл.'!BU37&lt;4,0,1))</f>
        <v>0</v>
      </c>
      <c r="V36" s="246">
        <f t="shared" si="0"/>
        <v>0</v>
      </c>
      <c r="W36" s="246">
        <f t="shared" si="1"/>
        <v>0</v>
      </c>
      <c r="X36" s="246">
        <f t="shared" si="2"/>
        <v>0</v>
      </c>
      <c r="Y36" s="246">
        <f t="shared" si="3"/>
        <v>0</v>
      </c>
    </row>
    <row r="37" spans="1:25" ht="11.85" customHeight="1" x14ac:dyDescent="0.3">
      <c r="A37" s="176">
        <v>33</v>
      </c>
      <c r="B37" s="149">
        <f>'Первичные данные 4 кл.'!B38</f>
        <v>0</v>
      </c>
      <c r="C37" s="228">
        <f>IF('Первичные данные 4 кл.'!E38=" "," ",IF('Первичные данные 4 кл.'!E38&lt;4,0,1))</f>
        <v>0</v>
      </c>
      <c r="D37" s="228">
        <f>IF('Первичные данные 4 кл.'!H38=" "," ",IF('Первичные данные 4 кл.'!H38&lt;4,0,1))</f>
        <v>0</v>
      </c>
      <c r="E37" s="228">
        <f>IF('Первичные данные 4 кл.'!K38=" "," ",IF('Первичные данные 4 кл.'!K38&lt;4,0,1))</f>
        <v>0</v>
      </c>
      <c r="F37" s="228">
        <f>IF('Первичные данные 4 кл.'!N38=" "," ",IF('Первичные данные 4 кл.'!N38&lt;4,0,1))</f>
        <v>0</v>
      </c>
      <c r="G37" s="228">
        <f>IF('Первичные данные 4 кл.'!Q38=" "," ",IF('Первичные данные 4 кл.'!Q38&lt;4,0,1))</f>
        <v>0</v>
      </c>
      <c r="H37" s="228">
        <f>IF('Первичные данные 4 кл.'!U38=" "," ",IF('Первичные данные 4 кл.'!U38&lt;4,0,1))</f>
        <v>0</v>
      </c>
      <c r="I37" s="228">
        <f>IF('Первичные данные 4 кл.'!Y38=" "," ",IF('Первичные данные 4 кл.'!Y38&lt;4,0,1))</f>
        <v>0</v>
      </c>
      <c r="J37" s="228">
        <f>IF('Первичные данные 4 кл.'!AC38=" "," ",IF('Первичные данные 4 кл.'!AC38&lt;4,0,1))</f>
        <v>0</v>
      </c>
      <c r="K37" s="228">
        <f>IF('Первичные данные 4 кл.'!AG38=" "," ",IF('Первичные данные 4 кл.'!AG38&lt;4,0,1))</f>
        <v>0</v>
      </c>
      <c r="L37" s="228">
        <f>IF('Первичные данные 4 кл.'!AK38=" "," ",IF('Первичные данные 4 кл.'!AK38&lt;4,0,1))</f>
        <v>0</v>
      </c>
      <c r="M37" s="228">
        <f>IF('Первичные данные 4 кл.'!AO38=" "," ",IF('Первичные данные 4 кл.'!AO38&lt;4,0,1))</f>
        <v>0</v>
      </c>
      <c r="N37" s="228">
        <f>IF('Первичные данные 4 кл.'!AS38=" "," ",IF('Первичные данные 4 кл.'!AS38&lt;4,0,1))</f>
        <v>0</v>
      </c>
      <c r="O37" s="228">
        <f>IF('Первичные данные 4 кл.'!AW38=" "," ",IF('Первичные данные 4 кл.'!AW38&lt;4,0,1))</f>
        <v>0</v>
      </c>
      <c r="P37" s="228">
        <f>IF('Первичные данные 4 кл.'!BA38=" "," ",IF('Первичные данные 4 кл.'!BA38&lt;4,0,1))</f>
        <v>0</v>
      </c>
      <c r="Q37" s="228">
        <f>IF('Первичные данные 4 кл.'!BE38=" "," ",IF('Первичные данные 4 кл.'!BE38&lt;4,0,1))</f>
        <v>0</v>
      </c>
      <c r="R37" s="228">
        <f>IF('Первичные данные 4 кл.'!BI38=" "," ",IF('Первичные данные 4 кл.'!BI38&lt;4,0,1))</f>
        <v>0</v>
      </c>
      <c r="S37" s="228">
        <f>IF('Первичные данные 4 кл.'!BM38=" "," ",IF('Первичные данные 4 кл.'!BM38&lt;4,0,1))</f>
        <v>0</v>
      </c>
      <c r="T37" s="228">
        <f>IF('Первичные данные 4 кл.'!BQ38=" "," ",IF('Первичные данные 4 кл.'!BQ38&lt;4,0,1))</f>
        <v>0</v>
      </c>
      <c r="U37" s="245">
        <f>IF('Первичные данные 4 кл.'!BU38=" "," ",IF('Первичные данные 4 кл.'!BU38&lt;4,0,1))</f>
        <v>0</v>
      </c>
      <c r="V37" s="246">
        <f t="shared" si="0"/>
        <v>0</v>
      </c>
      <c r="W37" s="246">
        <f t="shared" si="1"/>
        <v>0</v>
      </c>
      <c r="X37" s="246">
        <f t="shared" si="2"/>
        <v>0</v>
      </c>
      <c r="Y37" s="246">
        <f t="shared" si="3"/>
        <v>0</v>
      </c>
    </row>
    <row r="38" spans="1:25" ht="11.85" customHeight="1" x14ac:dyDescent="0.3">
      <c r="A38" s="176">
        <v>34</v>
      </c>
      <c r="B38" s="149">
        <f>'Первичные данные 4 кл.'!B39</f>
        <v>0</v>
      </c>
      <c r="C38" s="228">
        <f>IF('Первичные данные 4 кл.'!E39=" "," ",IF('Первичные данные 4 кл.'!E39&lt;4,0,1))</f>
        <v>0</v>
      </c>
      <c r="D38" s="228">
        <f>IF('Первичные данные 4 кл.'!H39=" "," ",IF('Первичные данные 4 кл.'!H39&lt;4,0,1))</f>
        <v>0</v>
      </c>
      <c r="E38" s="228">
        <f>IF('Первичные данные 4 кл.'!K39=" "," ",IF('Первичные данные 4 кл.'!K39&lt;4,0,1))</f>
        <v>0</v>
      </c>
      <c r="F38" s="228">
        <f>IF('Первичные данные 4 кл.'!N39=" "," ",IF('Первичные данные 4 кл.'!N39&lt;4,0,1))</f>
        <v>0</v>
      </c>
      <c r="G38" s="228">
        <f>IF('Первичные данные 4 кл.'!Q39=" "," ",IF('Первичные данные 4 кл.'!Q39&lt;4,0,1))</f>
        <v>0</v>
      </c>
      <c r="H38" s="228">
        <f>IF('Первичные данные 4 кл.'!U39=" "," ",IF('Первичные данные 4 кл.'!U39&lt;4,0,1))</f>
        <v>0</v>
      </c>
      <c r="I38" s="228">
        <f>IF('Первичные данные 4 кл.'!Y39=" "," ",IF('Первичные данные 4 кл.'!Y39&lt;4,0,1))</f>
        <v>0</v>
      </c>
      <c r="J38" s="228">
        <f>IF('Первичные данные 4 кл.'!AC39=" "," ",IF('Первичные данные 4 кл.'!AC39&lt;4,0,1))</f>
        <v>0</v>
      </c>
      <c r="K38" s="228">
        <f>IF('Первичные данные 4 кл.'!AG39=" "," ",IF('Первичные данные 4 кл.'!AG39&lt;4,0,1))</f>
        <v>0</v>
      </c>
      <c r="L38" s="228">
        <f>IF('Первичные данные 4 кл.'!AK39=" "," ",IF('Первичные данные 4 кл.'!AK39&lt;4,0,1))</f>
        <v>0</v>
      </c>
      <c r="M38" s="228">
        <f>IF('Первичные данные 4 кл.'!AO39=" "," ",IF('Первичные данные 4 кл.'!AO39&lt;4,0,1))</f>
        <v>0</v>
      </c>
      <c r="N38" s="228">
        <f>IF('Первичные данные 4 кл.'!AS39=" "," ",IF('Первичные данные 4 кл.'!AS39&lt;4,0,1))</f>
        <v>0</v>
      </c>
      <c r="O38" s="228">
        <f>IF('Первичные данные 4 кл.'!AW39=" "," ",IF('Первичные данные 4 кл.'!AW39&lt;4,0,1))</f>
        <v>0</v>
      </c>
      <c r="P38" s="228">
        <f>IF('Первичные данные 4 кл.'!BA39=" "," ",IF('Первичные данные 4 кл.'!BA39&lt;4,0,1))</f>
        <v>0</v>
      </c>
      <c r="Q38" s="228">
        <f>IF('Первичные данные 4 кл.'!BE39=" "," ",IF('Первичные данные 4 кл.'!BE39&lt;4,0,1))</f>
        <v>0</v>
      </c>
      <c r="R38" s="228">
        <f>IF('Первичные данные 4 кл.'!BI39=" "," ",IF('Первичные данные 4 кл.'!BI39&lt;4,0,1))</f>
        <v>0</v>
      </c>
      <c r="S38" s="228">
        <f>IF('Первичные данные 4 кл.'!BM39=" "," ",IF('Первичные данные 4 кл.'!BM39&lt;4,0,1))</f>
        <v>0</v>
      </c>
      <c r="T38" s="228">
        <f>IF('Первичные данные 4 кл.'!BQ39=" "," ",IF('Первичные данные 4 кл.'!BQ39&lt;4,0,1))</f>
        <v>0</v>
      </c>
      <c r="U38" s="245">
        <f>IF('Первичные данные 4 кл.'!BU39=" "," ",IF('Первичные данные 4 кл.'!BU39&lt;4,0,1))</f>
        <v>0</v>
      </c>
      <c r="V38" s="246">
        <f t="shared" si="0"/>
        <v>0</v>
      </c>
      <c r="W38" s="246">
        <f t="shared" si="1"/>
        <v>0</v>
      </c>
      <c r="X38" s="246">
        <f t="shared" si="2"/>
        <v>0</v>
      </c>
      <c r="Y38" s="246">
        <f t="shared" si="3"/>
        <v>0</v>
      </c>
    </row>
    <row r="39" spans="1:25" ht="11.85" customHeight="1" x14ac:dyDescent="0.3">
      <c r="A39" s="176">
        <v>35</v>
      </c>
      <c r="B39" s="149">
        <f>'Первичные данные 4 кл.'!B40</f>
        <v>0</v>
      </c>
      <c r="C39" s="228">
        <f>IF('Первичные данные 4 кл.'!E40=" "," ",IF('Первичные данные 4 кл.'!E40&lt;4,0,1))</f>
        <v>0</v>
      </c>
      <c r="D39" s="228">
        <f>IF('Первичные данные 4 кл.'!H40=" "," ",IF('Первичные данные 4 кл.'!H40&lt;4,0,1))</f>
        <v>0</v>
      </c>
      <c r="E39" s="228">
        <f>IF('Первичные данные 4 кл.'!K40=" "," ",IF('Первичные данные 4 кл.'!K40&lt;4,0,1))</f>
        <v>0</v>
      </c>
      <c r="F39" s="228">
        <f>IF('Первичные данные 4 кл.'!N40=" "," ",IF('Первичные данные 4 кл.'!N40&lt;4,0,1))</f>
        <v>0</v>
      </c>
      <c r="G39" s="228">
        <f>IF('Первичные данные 4 кл.'!Q40=" "," ",IF('Первичные данные 4 кл.'!Q40&lt;4,0,1))</f>
        <v>0</v>
      </c>
      <c r="H39" s="228">
        <f>IF('Первичные данные 4 кл.'!U40=" "," ",IF('Первичные данные 4 кл.'!U40&lt;4,0,1))</f>
        <v>0</v>
      </c>
      <c r="I39" s="228">
        <f>IF('Первичные данные 4 кл.'!Y40=" "," ",IF('Первичные данные 4 кл.'!Y40&lt;4,0,1))</f>
        <v>0</v>
      </c>
      <c r="J39" s="228">
        <f>IF('Первичные данные 4 кл.'!AC40=" "," ",IF('Первичные данные 4 кл.'!AC40&lt;4,0,1))</f>
        <v>0</v>
      </c>
      <c r="K39" s="228">
        <f>IF('Первичные данные 4 кл.'!AG40=" "," ",IF('Первичные данные 4 кл.'!AG40&lt;4,0,1))</f>
        <v>0</v>
      </c>
      <c r="L39" s="228">
        <f>IF('Первичные данные 4 кл.'!AK40=" "," ",IF('Первичные данные 4 кл.'!AK40&lt;4,0,1))</f>
        <v>0</v>
      </c>
      <c r="M39" s="228">
        <f>IF('Первичные данные 4 кл.'!AO40=" "," ",IF('Первичные данные 4 кл.'!AO40&lt;4,0,1))</f>
        <v>0</v>
      </c>
      <c r="N39" s="228">
        <f>IF('Первичные данные 4 кл.'!AS40=" "," ",IF('Первичные данные 4 кл.'!AS40&lt;4,0,1))</f>
        <v>0</v>
      </c>
      <c r="O39" s="228">
        <f>IF('Первичные данные 4 кл.'!AW40=" "," ",IF('Первичные данные 4 кл.'!AW40&lt;4,0,1))</f>
        <v>0</v>
      </c>
      <c r="P39" s="228">
        <f>IF('Первичные данные 4 кл.'!BA40=" "," ",IF('Первичные данные 4 кл.'!BA40&lt;4,0,1))</f>
        <v>0</v>
      </c>
      <c r="Q39" s="228">
        <f>IF('Первичные данные 4 кл.'!BE40=" "," ",IF('Первичные данные 4 кл.'!BE40&lt;4,0,1))</f>
        <v>0</v>
      </c>
      <c r="R39" s="228">
        <f>IF('Первичные данные 4 кл.'!BI40=" "," ",IF('Первичные данные 4 кл.'!BI40&lt;4,0,1))</f>
        <v>0</v>
      </c>
      <c r="S39" s="228">
        <f>IF('Первичные данные 4 кл.'!BM40=" "," ",IF('Первичные данные 4 кл.'!BM40&lt;4,0,1))</f>
        <v>0</v>
      </c>
      <c r="T39" s="228">
        <f>IF('Первичные данные 4 кл.'!BQ40=" "," ",IF('Первичные данные 4 кл.'!BQ40&lt;4,0,1))</f>
        <v>0</v>
      </c>
      <c r="U39" s="245">
        <f>IF('Первичные данные 4 кл.'!BU40=" "," ",IF('Первичные данные 4 кл.'!BU40&lt;4,0,1))</f>
        <v>0</v>
      </c>
      <c r="V39" s="246">
        <f>IF(C39=" "," ",IF(COUNTIF(C39:G39,1)&gt;COUNTIF(C39:G39,0),1,0))</f>
        <v>0</v>
      </c>
      <c r="W39" s="246">
        <f>IF(C39=" "," ",IF(COUNTIF(H39:Q39,1)&gt;COUNTIF(H39:Q39,0),1,0))</f>
        <v>0</v>
      </c>
      <c r="X39" s="246">
        <f>IF(C39=" "," ",IF(COUNTIF(R39:U39,1)&gt;COUNTIF(R39:U39,0),1,0))</f>
        <v>0</v>
      </c>
      <c r="Y39" s="246">
        <f>IF(C39=" "," ",IF(COUNTIF(C39:U39,1)&gt;COUNTIF(C39:U39,0),1,0))</f>
        <v>0</v>
      </c>
    </row>
    <row r="40" spans="1:25" ht="11.85" customHeight="1" x14ac:dyDescent="0.25">
      <c r="B40" s="344" t="s">
        <v>59</v>
      </c>
      <c r="C40" s="344"/>
      <c r="D40" s="344"/>
      <c r="E40" s="344"/>
      <c r="F40" s="344"/>
      <c r="G40" s="344"/>
      <c r="H40" s="344"/>
      <c r="I40" s="344"/>
      <c r="J40" s="344"/>
    </row>
    <row r="41" spans="1:25" ht="11.85" customHeight="1" x14ac:dyDescent="0.25">
      <c r="B41" s="77">
        <v>0</v>
      </c>
      <c r="C41" s="11" t="s">
        <v>28</v>
      </c>
      <c r="D41" s="11"/>
      <c r="E41" s="11"/>
      <c r="F41" s="11"/>
      <c r="G41" s="11"/>
      <c r="H41" s="11"/>
      <c r="I41" s="11"/>
      <c r="J41" s="11"/>
    </row>
    <row r="42" spans="1:25" ht="11.85" customHeight="1" x14ac:dyDescent="0.25">
      <c r="B42" s="77">
        <v>1</v>
      </c>
      <c r="C42" s="11" t="s">
        <v>29</v>
      </c>
      <c r="D42" s="11"/>
      <c r="E42" s="11"/>
      <c r="F42" s="11"/>
      <c r="G42" s="11"/>
      <c r="H42" s="11"/>
      <c r="I42" s="11"/>
      <c r="J42" s="11"/>
    </row>
  </sheetData>
  <sheetProtection password="CF36" sheet="1" objects="1" scenarios="1"/>
  <mergeCells count="31">
    <mergeCell ref="A1:U1"/>
    <mergeCell ref="C2:G2"/>
    <mergeCell ref="H2:Q2"/>
    <mergeCell ref="R2:U2"/>
    <mergeCell ref="V2:Y2"/>
    <mergeCell ref="V3:V4"/>
    <mergeCell ref="W3:W4"/>
    <mergeCell ref="X3:X4"/>
    <mergeCell ref="Y3:Y4"/>
    <mergeCell ref="A3:A4"/>
    <mergeCell ref="B3:B4"/>
    <mergeCell ref="C3:C4"/>
    <mergeCell ref="D3:D4"/>
    <mergeCell ref="E3:E4"/>
    <mergeCell ref="F3:F4"/>
    <mergeCell ref="S3:S4"/>
    <mergeCell ref="T3:T4"/>
    <mergeCell ref="U3:U4"/>
    <mergeCell ref="Q3:Q4"/>
    <mergeCell ref="R3:R4"/>
    <mergeCell ref="B40:J40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conditionalFormatting sqref="B5:B39">
    <cfRule type="cellIs" dxfId="165" priority="13" stopIfTrue="1" operator="equal">
      <formula>0</formula>
    </cfRule>
  </conditionalFormatting>
  <conditionalFormatting sqref="B41:B42">
    <cfRule type="cellIs" dxfId="164" priority="11" stopIfTrue="1" operator="equal">
      <formula>1</formula>
    </cfRule>
    <cfRule type="cellIs" dxfId="163" priority="12" stopIfTrue="1" operator="equal">
      <formula>0</formula>
    </cfRule>
  </conditionalFormatting>
  <conditionalFormatting sqref="C5:C39">
    <cfRule type="cellIs" dxfId="162" priority="9" operator="equal">
      <formula>1</formula>
    </cfRule>
    <cfRule type="cellIs" dxfId="161" priority="10" operator="equal">
      <formula>0</formula>
    </cfRule>
  </conditionalFormatting>
  <conditionalFormatting sqref="D5:D39">
    <cfRule type="cellIs" dxfId="160" priority="7" operator="equal">
      <formula>1</formula>
    </cfRule>
    <cfRule type="cellIs" dxfId="159" priority="8" operator="equal">
      <formula>0</formula>
    </cfRule>
  </conditionalFormatting>
  <conditionalFormatting sqref="E5:N39 P5:U39">
    <cfRule type="cellIs" dxfId="158" priority="5" operator="equal">
      <formula>1</formula>
    </cfRule>
    <cfRule type="cellIs" dxfId="157" priority="6" operator="equal">
      <formula>0</formula>
    </cfRule>
  </conditionalFormatting>
  <conditionalFormatting sqref="O5:O39">
    <cfRule type="cellIs" dxfId="156" priority="3" operator="equal">
      <formula>1</formula>
    </cfRule>
    <cfRule type="cellIs" dxfId="155" priority="4" operator="equal">
      <formula>0</formula>
    </cfRule>
  </conditionalFormatting>
  <conditionalFormatting sqref="V5:Y39">
    <cfRule type="cellIs" dxfId="154" priority="1" operator="equal">
      <formula>1</formula>
    </cfRule>
    <cfRule type="cellIs" dxfId="153" priority="2" operator="equal">
      <formula>0</formula>
    </cfRule>
  </conditionalFormatting>
  <pageMargins left="0.15748031496062992" right="0.15748031496062992" top="0.11811023622047245" bottom="0.11811023622047245" header="0.31496062992125984" footer="0.31496062992125984"/>
  <pageSetup paperSize="9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workbookViewId="0">
      <selection activeCell="A4" sqref="A4"/>
    </sheetView>
  </sheetViews>
  <sheetFormatPr defaultColWidth="11.44140625" defaultRowHeight="11.25" customHeight="1" x14ac:dyDescent="0.25"/>
  <cols>
    <col min="1" max="1" width="33.5546875" style="11" customWidth="1"/>
    <col min="2" max="20" width="5.6640625" style="11" customWidth="1"/>
    <col min="21" max="16384" width="11.44140625" style="11"/>
  </cols>
  <sheetData>
    <row r="1" spans="1:21" ht="19.5" customHeight="1" x14ac:dyDescent="0.3">
      <c r="A1" s="282" t="s">
        <v>140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21" ht="11.25" customHeight="1" thickBot="1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s="110" customFormat="1" ht="14.25" customHeight="1" thickBot="1" x14ac:dyDescent="0.35">
      <c r="A3" s="113"/>
      <c r="B3" s="210" t="s">
        <v>18</v>
      </c>
      <c r="C3" s="211"/>
      <c r="D3" s="212"/>
      <c r="E3" s="427" t="s">
        <v>19</v>
      </c>
      <c r="F3" s="428"/>
      <c r="G3" s="429"/>
      <c r="H3" s="430" t="s">
        <v>34</v>
      </c>
      <c r="I3" s="430"/>
      <c r="J3" s="431"/>
    </row>
    <row r="4" spans="1:21" ht="15.75" customHeight="1" x14ac:dyDescent="0.25">
      <c r="A4" s="112" t="s">
        <v>43</v>
      </c>
      <c r="B4" s="432">
        <f>AVERAGE(B27:F27)</f>
        <v>0</v>
      </c>
      <c r="C4" s="433"/>
      <c r="D4" s="434"/>
      <c r="E4" s="432">
        <f>AVERAGE(G27:P27)</f>
        <v>0</v>
      </c>
      <c r="F4" s="433"/>
      <c r="G4" s="434"/>
      <c r="H4" s="432">
        <f>AVERAGE(Q27:T27)</f>
        <v>0</v>
      </c>
      <c r="I4" s="433"/>
      <c r="J4" s="434"/>
    </row>
    <row r="6" spans="1:21" ht="38.25" customHeight="1" x14ac:dyDescent="0.25"/>
    <row r="22" spans="1:20" ht="270" customHeight="1" x14ac:dyDescent="0.25"/>
    <row r="23" spans="1:20" s="111" customFormat="1" ht="24.6" x14ac:dyDescent="0.4">
      <c r="A23" s="282" t="s">
        <v>145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</row>
    <row r="25" spans="1:20" ht="16.5" customHeight="1" x14ac:dyDescent="0.3">
      <c r="A25" s="184"/>
      <c r="B25" s="424" t="s">
        <v>18</v>
      </c>
      <c r="C25" s="424"/>
      <c r="D25" s="424"/>
      <c r="E25" s="424"/>
      <c r="F25" s="424"/>
      <c r="G25" s="425" t="s">
        <v>19</v>
      </c>
      <c r="H25" s="425"/>
      <c r="I25" s="425"/>
      <c r="J25" s="425"/>
      <c r="K25" s="425"/>
      <c r="L25" s="425"/>
      <c r="M25" s="425"/>
      <c r="N25" s="425"/>
      <c r="O25" s="425"/>
      <c r="P25" s="425"/>
      <c r="Q25" s="426" t="s">
        <v>34</v>
      </c>
      <c r="R25" s="426"/>
      <c r="S25" s="426"/>
      <c r="T25" s="426"/>
    </row>
    <row r="26" spans="1:20" ht="81" customHeight="1" x14ac:dyDescent="0.25">
      <c r="A26" s="184"/>
      <c r="B26" s="183" t="s">
        <v>39</v>
      </c>
      <c r="C26" s="183" t="s">
        <v>3</v>
      </c>
      <c r="D26" s="183" t="s">
        <v>13</v>
      </c>
      <c r="E26" s="183" t="s">
        <v>93</v>
      </c>
      <c r="F26" s="183" t="s">
        <v>94</v>
      </c>
      <c r="G26" s="183" t="s">
        <v>4</v>
      </c>
      <c r="H26" s="183" t="s">
        <v>5</v>
      </c>
      <c r="I26" s="183" t="s">
        <v>36</v>
      </c>
      <c r="J26" s="183" t="s">
        <v>40</v>
      </c>
      <c r="K26" s="183" t="s">
        <v>35</v>
      </c>
      <c r="L26" s="183" t="s">
        <v>8</v>
      </c>
      <c r="M26" s="183" t="s">
        <v>17</v>
      </c>
      <c r="N26" s="183" t="s">
        <v>124</v>
      </c>
      <c r="O26" s="183" t="s">
        <v>90</v>
      </c>
      <c r="P26" s="183" t="s">
        <v>91</v>
      </c>
      <c r="Q26" s="183" t="s">
        <v>14</v>
      </c>
      <c r="R26" s="183" t="s">
        <v>15</v>
      </c>
      <c r="S26" s="183" t="s">
        <v>16</v>
      </c>
      <c r="T26" s="183" t="s">
        <v>131</v>
      </c>
    </row>
    <row r="27" spans="1:20" ht="24.75" customHeight="1" x14ac:dyDescent="0.25">
      <c r="A27" s="185" t="s">
        <v>117</v>
      </c>
      <c r="B27" s="186">
        <f>AVERAGE('Первичные данные 4 кл.'!E6:E40)</f>
        <v>0</v>
      </c>
      <c r="C27" s="186">
        <f>AVERAGE('Первичные данные 4 кл.'!H6:H40)</f>
        <v>0</v>
      </c>
      <c r="D27" s="186">
        <f>AVERAGE('Первичные данные 4 кл.'!K6:K40)</f>
        <v>0</v>
      </c>
      <c r="E27" s="186">
        <f>AVERAGE('Первичные данные 4 кл.'!N6:N40)</f>
        <v>0</v>
      </c>
      <c r="F27" s="186">
        <f>AVERAGE('Первичные данные 4 кл.'!Q6:Q40)</f>
        <v>0</v>
      </c>
      <c r="G27" s="186">
        <f>AVERAGE('Первичные данные 4 кл.'!U6:U40)</f>
        <v>0</v>
      </c>
      <c r="H27" s="186">
        <f>AVERAGE('Первичные данные 4 кл.'!Y6:Y40)</f>
        <v>0</v>
      </c>
      <c r="I27" s="186">
        <f>AVERAGE('Первичные данные 4 кл.'!AC6:AC40)</f>
        <v>0</v>
      </c>
      <c r="J27" s="186">
        <f>AVERAGE('Первичные данные 4 кл.'!AG6:AG40)</f>
        <v>0</v>
      </c>
      <c r="K27" s="186">
        <f>AVERAGE('Первичные данные 4 кл.'!AK6:AK40)</f>
        <v>0</v>
      </c>
      <c r="L27" s="186">
        <f>AVERAGE('Первичные данные 4 кл.'!AO6:AO40)</f>
        <v>0</v>
      </c>
      <c r="M27" s="186">
        <f>AVERAGE('Первичные данные 4 кл.'!AS6:AS40)</f>
        <v>0</v>
      </c>
      <c r="N27" s="186">
        <f>AVERAGE('Первичные данные 4 кл.'!AW6:AW40)</f>
        <v>0</v>
      </c>
      <c r="O27" s="186">
        <f>AVERAGE('Первичные данные 4 кл.'!BA6:BA40)</f>
        <v>0</v>
      </c>
      <c r="P27" s="186">
        <f>AVERAGE('Первичные данные 4 кл.'!BE6:BE40)</f>
        <v>0</v>
      </c>
      <c r="Q27" s="186">
        <f>AVERAGE('Первичные данные 4 кл.'!BI6:BI40)</f>
        <v>0</v>
      </c>
      <c r="R27" s="186">
        <f>AVERAGE('Первичные данные 4 кл.'!BM6:BM40)</f>
        <v>0</v>
      </c>
      <c r="S27" s="186">
        <f>AVERAGE('Первичные данные 4 кл.'!BQ6:BQ40)</f>
        <v>0</v>
      </c>
      <c r="T27" s="186">
        <f>AVERAGE('Первичные данные 4 кл.'!BU6:BU40)</f>
        <v>0</v>
      </c>
    </row>
  </sheetData>
  <sheetProtection password="CF36" sheet="1" objects="1" scenarios="1"/>
  <mergeCells count="10">
    <mergeCell ref="A23:T23"/>
    <mergeCell ref="B25:F25"/>
    <mergeCell ref="G25:P25"/>
    <mergeCell ref="Q25:T25"/>
    <mergeCell ref="A1:U1"/>
    <mergeCell ref="E3:G3"/>
    <mergeCell ref="H3:J3"/>
    <mergeCell ref="B4:D4"/>
    <mergeCell ref="E4:G4"/>
    <mergeCell ref="H4:J4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5"/>
  <sheetViews>
    <sheetView workbookViewId="0">
      <selection activeCell="B6" sqref="B6"/>
    </sheetView>
  </sheetViews>
  <sheetFormatPr defaultColWidth="11.44140625" defaultRowHeight="13.2" x14ac:dyDescent="0.25"/>
  <cols>
    <col min="1" max="1" width="3.44140625" style="15" customWidth="1"/>
    <col min="2" max="2" width="18.5546875" style="177" customWidth="1"/>
    <col min="3" max="15" width="9" style="15" customWidth="1"/>
    <col min="16" max="25" width="11.44140625" style="15"/>
    <col min="26" max="16384" width="11.44140625" style="166"/>
  </cols>
  <sheetData>
    <row r="1" spans="1:28" s="15" customFormat="1" ht="15" customHeight="1" thickBot="1" x14ac:dyDescent="0.3">
      <c r="A1" s="314" t="s">
        <v>139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28" s="170" customFormat="1" ht="15" customHeight="1" thickBot="1" x14ac:dyDescent="0.3">
      <c r="A2" s="167"/>
      <c r="B2" s="168" t="s">
        <v>137</v>
      </c>
      <c r="C2" s="415" t="s">
        <v>18</v>
      </c>
      <c r="D2" s="416"/>
      <c r="E2" s="416"/>
      <c r="F2" s="416"/>
      <c r="G2" s="416"/>
      <c r="H2" s="415" t="s">
        <v>19</v>
      </c>
      <c r="I2" s="416"/>
      <c r="J2" s="416"/>
      <c r="K2" s="416"/>
      <c r="L2" s="416"/>
      <c r="M2" s="416"/>
      <c r="N2" s="416"/>
      <c r="O2" s="416"/>
      <c r="P2" s="416"/>
      <c r="Q2" s="416"/>
      <c r="R2" s="457" t="s">
        <v>34</v>
      </c>
      <c r="S2" s="458"/>
      <c r="T2" s="458"/>
      <c r="U2" s="459"/>
      <c r="V2" s="403" t="s">
        <v>42</v>
      </c>
      <c r="W2" s="404"/>
      <c r="X2" s="404"/>
      <c r="Y2" s="405"/>
    </row>
    <row r="3" spans="1:28" s="170" customFormat="1" ht="15" customHeight="1" thickBot="1" x14ac:dyDescent="0.3">
      <c r="A3" s="171"/>
      <c r="B3" s="172"/>
      <c r="C3" s="417"/>
      <c r="D3" s="418"/>
      <c r="E3" s="418"/>
      <c r="F3" s="466"/>
      <c r="G3" s="467"/>
      <c r="H3" s="417"/>
      <c r="I3" s="418"/>
      <c r="J3" s="418"/>
      <c r="K3" s="418"/>
      <c r="L3" s="418"/>
      <c r="M3" s="418"/>
      <c r="N3" s="418"/>
      <c r="O3" s="466"/>
      <c r="P3" s="466"/>
      <c r="Q3" s="467"/>
      <c r="R3" s="417"/>
      <c r="S3" s="418"/>
      <c r="T3" s="418"/>
      <c r="U3" s="467"/>
      <c r="V3" s="460" t="s">
        <v>18</v>
      </c>
      <c r="W3" s="409" t="s">
        <v>19</v>
      </c>
      <c r="X3" s="409" t="s">
        <v>64</v>
      </c>
      <c r="Y3" s="463" t="s">
        <v>30</v>
      </c>
    </row>
    <row r="4" spans="1:28" s="15" customFormat="1" ht="54.75" customHeight="1" x14ac:dyDescent="0.25">
      <c r="A4" s="422" t="s">
        <v>0</v>
      </c>
      <c r="B4" s="422" t="s">
        <v>1</v>
      </c>
      <c r="C4" s="413" t="s">
        <v>2</v>
      </c>
      <c r="D4" s="413" t="s">
        <v>3</v>
      </c>
      <c r="E4" s="413" t="s">
        <v>13</v>
      </c>
      <c r="F4" s="413" t="s">
        <v>93</v>
      </c>
      <c r="G4" s="413" t="s">
        <v>94</v>
      </c>
      <c r="H4" s="413" t="s">
        <v>4</v>
      </c>
      <c r="I4" s="413" t="s">
        <v>5</v>
      </c>
      <c r="J4" s="413" t="s">
        <v>36</v>
      </c>
      <c r="K4" s="413" t="s">
        <v>7</v>
      </c>
      <c r="L4" s="413" t="s">
        <v>35</v>
      </c>
      <c r="M4" s="413" t="s">
        <v>8</v>
      </c>
      <c r="N4" s="413" t="s">
        <v>17</v>
      </c>
      <c r="O4" s="413" t="s">
        <v>125</v>
      </c>
      <c r="P4" s="413" t="s">
        <v>90</v>
      </c>
      <c r="Q4" s="413" t="s">
        <v>123</v>
      </c>
      <c r="R4" s="413" t="s">
        <v>14</v>
      </c>
      <c r="S4" s="413" t="s">
        <v>15</v>
      </c>
      <c r="T4" s="413" t="s">
        <v>16</v>
      </c>
      <c r="U4" s="388" t="s">
        <v>131</v>
      </c>
      <c r="V4" s="461"/>
      <c r="W4" s="410"/>
      <c r="X4" s="410"/>
      <c r="Y4" s="464"/>
    </row>
    <row r="5" spans="1:28" s="15" customFormat="1" ht="18.75" customHeight="1" thickBot="1" x14ac:dyDescent="0.3">
      <c r="A5" s="423"/>
      <c r="B5" s="42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2"/>
      <c r="V5" s="462"/>
      <c r="W5" s="411"/>
      <c r="X5" s="411"/>
      <c r="Y5" s="465"/>
    </row>
    <row r="6" spans="1:28" ht="11.25" customHeight="1" x14ac:dyDescent="0.3">
      <c r="A6" s="176">
        <v>1</v>
      </c>
      <c r="B6" s="149">
        <f>'Первичные данные 4 кл.'!B6</f>
        <v>0</v>
      </c>
      <c r="C6" s="10" t="str">
        <f>IF('инд. оценка уровня 4 кл.'!C5=" "," ",IF('инд. оценка уровня 4 кл.'!C5=0,IF('инд. оценка уровня 3кл.'!C6=0,"D","C"),IF('инд. оценка уровня 4 кл.'!C5=1,IF('инд. оценка уровня 3кл.'!C6=1,"A","B"))))</f>
        <v>D</v>
      </c>
      <c r="D6" s="10" t="str">
        <f>IF('инд. оценка уровня 4 кл.'!D5=" "," ",IF('инд. оценка уровня 4 кл.'!D5=0,IF('инд. оценка уровня 3кл.'!D6=0,"D","C"),IF('инд. оценка уровня 4 кл.'!D5=1,IF('инд. оценка уровня 3кл.'!D6=1,"A","B"))))</f>
        <v>D</v>
      </c>
      <c r="E6" s="10" t="str">
        <f>IF('инд. оценка уровня 4 кл.'!E5=" "," ",IF('инд. оценка уровня 4 кл.'!E5=0,IF('инд. оценка уровня 3кл.'!E6=0,"D","C"),IF('инд. оценка уровня 4 кл.'!E5=1,IF('инд. оценка уровня 3кл.'!E6=1,"A","B"))))</f>
        <v>D</v>
      </c>
      <c r="F6" s="10" t="str">
        <f>IF('инд. оценка уровня 4 кл.'!F5=" "," ",IF('инд. оценка уровня 4 кл.'!F5=0,IF('инд. оценка уровня 3кл.'!F6=0,"D","C"),IF('инд. оценка уровня 4 кл.'!F5=1,IF('инд. оценка уровня 3кл.'!F6=1,"A","B"))))</f>
        <v>D</v>
      </c>
      <c r="G6" s="10" t="str">
        <f>IF('инд. оценка уровня 4 кл.'!G5=" "," ",IF('инд. оценка уровня 4 кл.'!G5=0,IF('инд. оценка уровня 3кл.'!G6=0,"D","C"),IF('инд. оценка уровня 4 кл.'!G5=1,IF('инд. оценка уровня 3кл.'!G6=1,"A","B"))))</f>
        <v>D</v>
      </c>
      <c r="H6" s="10" t="str">
        <f>IF('инд. оценка уровня 4 кл.'!H5=" "," ",IF('инд. оценка уровня 4 кл.'!H5=0,IF('инд. оценка уровня 3кл.'!H6=0,"D","C"),IF('инд. оценка уровня 4 кл.'!H5=1,IF('инд. оценка уровня 3кл.'!H6=1,"A","B"))))</f>
        <v>D</v>
      </c>
      <c r="I6" s="10" t="str">
        <f>IF('инд. оценка уровня 4 кл.'!I5=" "," ",IF('инд. оценка уровня 4 кл.'!I5=0,IF('инд. оценка уровня 3кл.'!I6=0,"D","C"),IF('инд. оценка уровня 4 кл.'!I5=1,IF('инд. оценка уровня 3кл.'!I6=1,"A","B"))))</f>
        <v>D</v>
      </c>
      <c r="J6" s="10" t="str">
        <f>IF('инд. оценка уровня 4 кл.'!J5=" "," ",IF('инд. оценка уровня 4 кл.'!J5=0,IF('инд. оценка уровня 3кл.'!J6=0,"D","C"),IF('инд. оценка уровня 4 кл.'!J5=1,IF('инд. оценка уровня 3кл.'!J6=1,"A","B"))))</f>
        <v>D</v>
      </c>
      <c r="K6" s="10" t="str">
        <f>IF('инд. оценка уровня 4 кл.'!K5=" "," ",IF('инд. оценка уровня 4 кл.'!K5=0,IF('инд. оценка уровня 3кл.'!K6=0,"D","C"),IF('инд. оценка уровня 4 кл.'!K5=1,IF('инд. оценка уровня 3кл.'!K6=1,"A","B"))))</f>
        <v>D</v>
      </c>
      <c r="L6" s="10" t="str">
        <f>IF('инд. оценка уровня 4 кл.'!L5=" "," ",IF('инд. оценка уровня 4 кл.'!L5=0,IF('инд. оценка уровня 3кл.'!L6=0,"D","C"),IF('инд. оценка уровня 4 кл.'!L5=1,IF('инд. оценка уровня 3кл.'!L6=1,"A","B"))))</f>
        <v>D</v>
      </c>
      <c r="M6" s="10" t="str">
        <f>IF('инд. оценка уровня 4 кл.'!M5=" "," ",IF('инд. оценка уровня 4 кл.'!M5=0,IF('инд. оценка уровня 3кл.'!M6=0,"D","C"),IF('инд. оценка уровня 4 кл.'!M5=1,IF('инд. оценка уровня 3кл.'!M6=1,"A","B"))))</f>
        <v>D</v>
      </c>
      <c r="N6" s="10" t="str">
        <f>IF('инд. оценка уровня 4 кл.'!N5=" "," ",IF('инд. оценка уровня 4 кл.'!N5=0,IF('инд. оценка уровня 3кл.'!N6=0,"D","C"),IF('инд. оценка уровня 4 кл.'!N5=1,IF('инд. оценка уровня 3кл.'!N6=1,"A","B"))))</f>
        <v>D</v>
      </c>
      <c r="O6" s="10" t="str">
        <f>IF('инд. оценка уровня 4 кл.'!O5=" "," ",IF('инд. оценка уровня 4 кл.'!O5=0,IF('инд. оценка уровня 3кл.'!O6=0,"D","C"),IF('инд. оценка уровня 4 кл.'!O5=1,IF('инд. оценка уровня 3кл.'!O6=1,"A","B"))))</f>
        <v>D</v>
      </c>
      <c r="P6" s="10" t="str">
        <f>IF('инд. оценка уровня 4 кл.'!P5=" "," ",IF('инд. оценка уровня 4 кл.'!P5=0,IF('инд. оценка уровня 3кл.'!P6=0,"D","C"),IF('инд. оценка уровня 4 кл.'!P5=1,IF('инд. оценка уровня 3кл.'!P6=1,"A","B"))))</f>
        <v>D</v>
      </c>
      <c r="Q6" s="10" t="str">
        <f>IF('инд. оценка уровня 4 кл.'!Q5=" "," ",IF('инд. оценка уровня 4 кл.'!Q5=0,IF('инд. оценка уровня 3кл.'!Q6=0,"D","C"),IF('инд. оценка уровня 4 кл.'!Q5=1,IF('инд. оценка уровня 3кл.'!Q6=1,"A","B"))))</f>
        <v>D</v>
      </c>
      <c r="R6" s="10" t="str">
        <f>IF('инд. оценка уровня 4 кл.'!R5=" "," ",IF('инд. оценка уровня 4 кл.'!R5=0,IF('инд. оценка уровня 3кл.'!R6=0,"D","C"),IF('инд. оценка уровня 4 кл.'!R5=1,IF('инд. оценка уровня 3кл.'!R6=1,"A","B"))))</f>
        <v>D</v>
      </c>
      <c r="S6" s="10" t="str">
        <f>IF('инд. оценка уровня 4 кл.'!S5=" "," ",IF('инд. оценка уровня 4 кл.'!S5=0,IF('инд. оценка уровня 3кл.'!S6=0,"D","C"),IF('инд. оценка уровня 4 кл.'!S5=1,IF('инд. оценка уровня 3кл.'!S6=1,"A","B"))))</f>
        <v>D</v>
      </c>
      <c r="T6" s="10" t="str">
        <f>IF('инд. оценка уровня 4 кл.'!T5=" "," ",IF('инд. оценка уровня 4 кл.'!T5=0,IF('инд. оценка уровня 3кл.'!T6=0,"D","C"),IF('инд. оценка уровня 4 кл.'!T5=1,IF('инд. оценка уровня 3кл.'!T6=1,"A","B"))))</f>
        <v>D</v>
      </c>
      <c r="U6" s="10" t="str">
        <f>IF('инд. оценка уровня 4 кл.'!U5=" "," ",IF('инд. оценка уровня 4 кл.'!U5=0,IF('инд. оценка уровня 3кл.'!U6=0,"D","C"),IF('инд. оценка уровня 4 кл.'!U5=1,IF('инд. оценка уровня 3кл.'!U6=1,"A","B"))))</f>
        <v>D</v>
      </c>
      <c r="V6" s="10" t="str">
        <f>IF('инд. оценка уровня 4 кл.'!V5=" "," ",IF('инд. оценка уровня 4 кл.'!V5=0,IF('инд. оценка уровня 3кл.'!V6=0,"D","C"),IF('инд. оценка уровня 4 кл.'!V5=1,IF('инд. оценка уровня 3кл.'!V6=1,"A","B"))))</f>
        <v>D</v>
      </c>
      <c r="W6" s="10" t="str">
        <f>IF('инд. оценка уровня 4 кл.'!W5=" "," ",IF('инд. оценка уровня 4 кл.'!W5=0,IF('инд. оценка уровня 3кл.'!W6=0,"D","C"),IF('инд. оценка уровня 4 кл.'!W5=1,IF('инд. оценка уровня 3кл.'!W6=1,"A","B"))))</f>
        <v>D</v>
      </c>
      <c r="X6" s="10" t="str">
        <f>IF('инд. оценка уровня 4 кл.'!X5=" "," ",IF('инд. оценка уровня 4 кл.'!X5=0,IF('инд. оценка уровня 3кл.'!X6=0,"D","C"),IF('инд. оценка уровня 4 кл.'!X5=1,IF('инд. оценка уровня 3кл.'!X6=1,"A","B"))))</f>
        <v>D</v>
      </c>
      <c r="Y6" s="10" t="str">
        <f>IF('инд. оценка уровня 4 кл.'!Y5=" "," ",IF('инд. оценка уровня 4 кл.'!Y5=0,IF('инд. оценка уровня 3кл.'!Y6=0,"D","C"),IF('инд. оценка уровня 4 кл.'!Y5=1,IF('инд. оценка уровня 3кл.'!Y6=1,"A","B"))))</f>
        <v>D</v>
      </c>
      <c r="Z6" s="252"/>
      <c r="AA6" s="252"/>
      <c r="AB6" s="252"/>
    </row>
    <row r="7" spans="1:28" ht="11.25" customHeight="1" x14ac:dyDescent="0.3">
      <c r="A7" s="176">
        <v>2</v>
      </c>
      <c r="B7" s="149">
        <f>'Первичные данные 4 кл.'!B7</f>
        <v>0</v>
      </c>
      <c r="C7" s="10" t="str">
        <f>IF('инд. оценка уровня 4 кл.'!C6=" "," ",IF('инд. оценка уровня 4 кл.'!C6=0,IF('инд. оценка уровня 3кл.'!C7=0,"D","C"),IF('инд. оценка уровня 4 кл.'!C6=1,IF('инд. оценка уровня 3кл.'!C7=1,"A","B"))))</f>
        <v>D</v>
      </c>
      <c r="D7" s="10" t="str">
        <f>IF('инд. оценка уровня 4 кл.'!D6=" "," ",IF('инд. оценка уровня 4 кл.'!D6=0,IF('инд. оценка уровня 3кл.'!D7=0,"D","C"),IF('инд. оценка уровня 4 кл.'!D6=1,IF('инд. оценка уровня 3кл.'!D7=1,"A","B"))))</f>
        <v>D</v>
      </c>
      <c r="E7" s="10" t="str">
        <f>IF('инд. оценка уровня 4 кл.'!E6=" "," ",IF('инд. оценка уровня 4 кл.'!E6=0,IF('инд. оценка уровня 3кл.'!E7=0,"D","C"),IF('инд. оценка уровня 4 кл.'!E6=1,IF('инд. оценка уровня 3кл.'!E7=1,"A","B"))))</f>
        <v>D</v>
      </c>
      <c r="F7" s="10" t="str">
        <f>IF('инд. оценка уровня 4 кл.'!F6=" "," ",IF('инд. оценка уровня 4 кл.'!F6=0,IF('инд. оценка уровня 3кл.'!F7=0,"D","C"),IF('инд. оценка уровня 4 кл.'!F6=1,IF('инд. оценка уровня 3кл.'!F7=1,"A","B"))))</f>
        <v>D</v>
      </c>
      <c r="G7" s="10" t="str">
        <f>IF('инд. оценка уровня 4 кл.'!G6=" "," ",IF('инд. оценка уровня 4 кл.'!G6=0,IF('инд. оценка уровня 3кл.'!G7=0,"D","C"),IF('инд. оценка уровня 4 кл.'!G6=1,IF('инд. оценка уровня 3кл.'!G7=1,"A","B"))))</f>
        <v>D</v>
      </c>
      <c r="H7" s="10" t="str">
        <f>IF('инд. оценка уровня 4 кл.'!H6=" "," ",IF('инд. оценка уровня 4 кл.'!H6=0,IF('инд. оценка уровня 3кл.'!H7=0,"D","C"),IF('инд. оценка уровня 4 кл.'!H6=1,IF('инд. оценка уровня 3кл.'!H7=1,"A","B"))))</f>
        <v>D</v>
      </c>
      <c r="I7" s="10" t="str">
        <f>IF('инд. оценка уровня 4 кл.'!I6=" "," ",IF('инд. оценка уровня 4 кл.'!I6=0,IF('инд. оценка уровня 3кл.'!I7=0,"D","C"),IF('инд. оценка уровня 4 кл.'!I6=1,IF('инд. оценка уровня 3кл.'!I7=1,"A","B"))))</f>
        <v>D</v>
      </c>
      <c r="J7" s="10" t="str">
        <f>IF('инд. оценка уровня 4 кл.'!J6=" "," ",IF('инд. оценка уровня 4 кл.'!J6=0,IF('инд. оценка уровня 3кл.'!J7=0,"D","C"),IF('инд. оценка уровня 4 кл.'!J6=1,IF('инд. оценка уровня 3кл.'!J7=1,"A","B"))))</f>
        <v>D</v>
      </c>
      <c r="K7" s="10" t="str">
        <f>IF('инд. оценка уровня 4 кл.'!K6=" "," ",IF('инд. оценка уровня 4 кл.'!K6=0,IF('инд. оценка уровня 3кл.'!K7=0,"D","C"),IF('инд. оценка уровня 4 кл.'!K6=1,IF('инд. оценка уровня 3кл.'!K7=1,"A","B"))))</f>
        <v>D</v>
      </c>
      <c r="L7" s="10" t="str">
        <f>IF('инд. оценка уровня 4 кл.'!L6=" "," ",IF('инд. оценка уровня 4 кл.'!L6=0,IF('инд. оценка уровня 3кл.'!L7=0,"D","C"),IF('инд. оценка уровня 4 кл.'!L6=1,IF('инд. оценка уровня 3кл.'!L7=1,"A","B"))))</f>
        <v>D</v>
      </c>
      <c r="M7" s="10" t="str">
        <f>IF('инд. оценка уровня 4 кл.'!M6=" "," ",IF('инд. оценка уровня 4 кл.'!M6=0,IF('инд. оценка уровня 3кл.'!M7=0,"D","C"),IF('инд. оценка уровня 4 кл.'!M6=1,IF('инд. оценка уровня 3кл.'!M7=1,"A","B"))))</f>
        <v>D</v>
      </c>
      <c r="N7" s="10" t="str">
        <f>IF('инд. оценка уровня 4 кл.'!N6=" "," ",IF('инд. оценка уровня 4 кл.'!N6=0,IF('инд. оценка уровня 3кл.'!N7=0,"D","C"),IF('инд. оценка уровня 4 кл.'!N6=1,IF('инд. оценка уровня 3кл.'!N7=1,"A","B"))))</f>
        <v>D</v>
      </c>
      <c r="O7" s="10" t="str">
        <f>IF('инд. оценка уровня 4 кл.'!O6=" "," ",IF('инд. оценка уровня 4 кл.'!O6=0,IF('инд. оценка уровня 3кл.'!O7=0,"D","C"),IF('инд. оценка уровня 4 кл.'!O6=1,IF('инд. оценка уровня 3кл.'!O7=1,"A","B"))))</f>
        <v>D</v>
      </c>
      <c r="P7" s="10" t="str">
        <f>IF('инд. оценка уровня 4 кл.'!P6=" "," ",IF('инд. оценка уровня 4 кл.'!P6=0,IF('инд. оценка уровня 3кл.'!P7=0,"D","C"),IF('инд. оценка уровня 4 кл.'!P6=1,IF('инд. оценка уровня 3кл.'!P7=1,"A","B"))))</f>
        <v>D</v>
      </c>
      <c r="Q7" s="10" t="str">
        <f>IF('инд. оценка уровня 4 кл.'!Q6=" "," ",IF('инд. оценка уровня 4 кл.'!Q6=0,IF('инд. оценка уровня 3кл.'!Q7=0,"D","C"),IF('инд. оценка уровня 4 кл.'!Q6=1,IF('инд. оценка уровня 3кл.'!Q7=1,"A","B"))))</f>
        <v>D</v>
      </c>
      <c r="R7" s="10" t="str">
        <f>IF('инд. оценка уровня 4 кл.'!R6=" "," ",IF('инд. оценка уровня 4 кл.'!R6=0,IF('инд. оценка уровня 3кл.'!R7=0,"D","C"),IF('инд. оценка уровня 4 кл.'!R6=1,IF('инд. оценка уровня 3кл.'!R7=1,"A","B"))))</f>
        <v>D</v>
      </c>
      <c r="S7" s="10" t="str">
        <f>IF('инд. оценка уровня 4 кл.'!S6=" "," ",IF('инд. оценка уровня 4 кл.'!S6=0,IF('инд. оценка уровня 3кл.'!S7=0,"D","C"),IF('инд. оценка уровня 4 кл.'!S6=1,IF('инд. оценка уровня 3кл.'!S7=1,"A","B"))))</f>
        <v>D</v>
      </c>
      <c r="T7" s="10" t="str">
        <f>IF('инд. оценка уровня 4 кл.'!T6=" "," ",IF('инд. оценка уровня 4 кл.'!T6=0,IF('инд. оценка уровня 3кл.'!T7=0,"D","C"),IF('инд. оценка уровня 4 кл.'!T6=1,IF('инд. оценка уровня 3кл.'!T7=1,"A","B"))))</f>
        <v>D</v>
      </c>
      <c r="U7" s="10" t="str">
        <f>IF('инд. оценка уровня 4 кл.'!U6=" "," ",IF('инд. оценка уровня 4 кл.'!U6=0,IF('инд. оценка уровня 3кл.'!U7=0,"D","C"),IF('инд. оценка уровня 4 кл.'!U6=1,IF('инд. оценка уровня 3кл.'!U7=1,"A","B"))))</f>
        <v>D</v>
      </c>
      <c r="V7" s="10" t="str">
        <f>IF('инд. оценка уровня 4 кл.'!V6=" "," ",IF('инд. оценка уровня 4 кл.'!V6=0,IF('инд. оценка уровня 3кл.'!V7=0,"D","C"),IF('инд. оценка уровня 4 кл.'!V6=1,IF('инд. оценка уровня 3кл.'!V7=1,"A","B"))))</f>
        <v>D</v>
      </c>
      <c r="W7" s="10" t="str">
        <f>IF('инд. оценка уровня 4 кл.'!W6=" "," ",IF('инд. оценка уровня 4 кл.'!W6=0,IF('инд. оценка уровня 3кл.'!W7=0,"D","C"),IF('инд. оценка уровня 4 кл.'!W6=1,IF('инд. оценка уровня 3кл.'!W7=1,"A","B"))))</f>
        <v>D</v>
      </c>
      <c r="X7" s="10" t="str">
        <f>IF('инд. оценка уровня 4 кл.'!X6=" "," ",IF('инд. оценка уровня 4 кл.'!X6=0,IF('инд. оценка уровня 3кл.'!X7=0,"D","C"),IF('инд. оценка уровня 4 кл.'!X6=1,IF('инд. оценка уровня 3кл.'!X7=1,"A","B"))))</f>
        <v>D</v>
      </c>
      <c r="Y7" s="10" t="str">
        <f>IF('инд. оценка уровня 4 кл.'!Y6=" "," ",IF('инд. оценка уровня 4 кл.'!Y6=0,IF('инд. оценка уровня 3кл.'!Y7=0,"D","C"),IF('инд. оценка уровня 4 кл.'!Y6=1,IF('инд. оценка уровня 3кл.'!Y7=1,"A","B"))))</f>
        <v>D</v>
      </c>
      <c r="Z7" s="252"/>
      <c r="AA7" s="252"/>
      <c r="AB7" s="252"/>
    </row>
    <row r="8" spans="1:28" ht="11.25" customHeight="1" x14ac:dyDescent="0.3">
      <c r="A8" s="176">
        <v>3</v>
      </c>
      <c r="B8" s="149">
        <f>'Первичные данные 4 кл.'!B8</f>
        <v>0</v>
      </c>
      <c r="C8" s="10" t="str">
        <f>IF('инд. оценка уровня 4 кл.'!C7=" "," ",IF('инд. оценка уровня 4 кл.'!C7=0,IF('инд. оценка уровня 3кл.'!C8=0,"D","C"),IF('инд. оценка уровня 4 кл.'!C7=1,IF('инд. оценка уровня 3кл.'!C8=1,"A","B"))))</f>
        <v>D</v>
      </c>
      <c r="D8" s="10" t="str">
        <f>IF('инд. оценка уровня 4 кл.'!D7=" "," ",IF('инд. оценка уровня 4 кл.'!D7=0,IF('инд. оценка уровня 3кл.'!D8=0,"D","C"),IF('инд. оценка уровня 4 кл.'!D7=1,IF('инд. оценка уровня 3кл.'!D8=1,"A","B"))))</f>
        <v>D</v>
      </c>
      <c r="E8" s="10" t="str">
        <f>IF('инд. оценка уровня 4 кл.'!E7=" "," ",IF('инд. оценка уровня 4 кл.'!E7=0,IF('инд. оценка уровня 3кл.'!E8=0,"D","C"),IF('инд. оценка уровня 4 кл.'!E7=1,IF('инд. оценка уровня 3кл.'!E8=1,"A","B"))))</f>
        <v>D</v>
      </c>
      <c r="F8" s="10" t="str">
        <f>IF('инд. оценка уровня 4 кл.'!F7=" "," ",IF('инд. оценка уровня 4 кл.'!F7=0,IF('инд. оценка уровня 3кл.'!F8=0,"D","C"),IF('инд. оценка уровня 4 кл.'!F7=1,IF('инд. оценка уровня 3кл.'!F8=1,"A","B"))))</f>
        <v>D</v>
      </c>
      <c r="G8" s="10" t="str">
        <f>IF('инд. оценка уровня 4 кл.'!G7=" "," ",IF('инд. оценка уровня 4 кл.'!G7=0,IF('инд. оценка уровня 3кл.'!G8=0,"D","C"),IF('инд. оценка уровня 4 кл.'!G7=1,IF('инд. оценка уровня 3кл.'!G8=1,"A","B"))))</f>
        <v>D</v>
      </c>
      <c r="H8" s="10" t="str">
        <f>IF('инд. оценка уровня 4 кл.'!H7=" "," ",IF('инд. оценка уровня 4 кл.'!H7=0,IF('инд. оценка уровня 3кл.'!H8=0,"D","C"),IF('инд. оценка уровня 4 кл.'!H7=1,IF('инд. оценка уровня 3кл.'!H8=1,"A","B"))))</f>
        <v>D</v>
      </c>
      <c r="I8" s="10" t="str">
        <f>IF('инд. оценка уровня 4 кл.'!I7=" "," ",IF('инд. оценка уровня 4 кл.'!I7=0,IF('инд. оценка уровня 3кл.'!I8=0,"D","C"),IF('инд. оценка уровня 4 кл.'!I7=1,IF('инд. оценка уровня 3кл.'!I8=1,"A","B"))))</f>
        <v>D</v>
      </c>
      <c r="J8" s="10" t="str">
        <f>IF('инд. оценка уровня 4 кл.'!J7=" "," ",IF('инд. оценка уровня 4 кл.'!J7=0,IF('инд. оценка уровня 3кл.'!J8=0,"D","C"),IF('инд. оценка уровня 4 кл.'!J7=1,IF('инд. оценка уровня 3кл.'!J8=1,"A","B"))))</f>
        <v>D</v>
      </c>
      <c r="K8" s="10" t="str">
        <f>IF('инд. оценка уровня 4 кл.'!K7=" "," ",IF('инд. оценка уровня 4 кл.'!K7=0,IF('инд. оценка уровня 3кл.'!K8=0,"D","C"),IF('инд. оценка уровня 4 кл.'!K7=1,IF('инд. оценка уровня 3кл.'!K8=1,"A","B"))))</f>
        <v>D</v>
      </c>
      <c r="L8" s="10" t="str">
        <f>IF('инд. оценка уровня 4 кл.'!L7=" "," ",IF('инд. оценка уровня 4 кл.'!L7=0,IF('инд. оценка уровня 3кл.'!L8=0,"D","C"),IF('инд. оценка уровня 4 кл.'!L7=1,IF('инд. оценка уровня 3кл.'!L8=1,"A","B"))))</f>
        <v>D</v>
      </c>
      <c r="M8" s="10" t="str">
        <f>IF('инд. оценка уровня 4 кл.'!M7=" "," ",IF('инд. оценка уровня 4 кл.'!M7=0,IF('инд. оценка уровня 3кл.'!M8=0,"D","C"),IF('инд. оценка уровня 4 кл.'!M7=1,IF('инд. оценка уровня 3кл.'!M8=1,"A","B"))))</f>
        <v>D</v>
      </c>
      <c r="N8" s="10" t="str">
        <f>IF('инд. оценка уровня 4 кл.'!N7=" "," ",IF('инд. оценка уровня 4 кл.'!N7=0,IF('инд. оценка уровня 3кл.'!N8=0,"D","C"),IF('инд. оценка уровня 4 кл.'!N7=1,IF('инд. оценка уровня 3кл.'!N8=1,"A","B"))))</f>
        <v>D</v>
      </c>
      <c r="O8" s="10" t="str">
        <f>IF('инд. оценка уровня 4 кл.'!O7=" "," ",IF('инд. оценка уровня 4 кл.'!O7=0,IF('инд. оценка уровня 3кл.'!O8=0,"D","C"),IF('инд. оценка уровня 4 кл.'!O7=1,IF('инд. оценка уровня 3кл.'!O8=1,"A","B"))))</f>
        <v>D</v>
      </c>
      <c r="P8" s="10" t="str">
        <f>IF('инд. оценка уровня 4 кл.'!P7=" "," ",IF('инд. оценка уровня 4 кл.'!P7=0,IF('инд. оценка уровня 3кл.'!P8=0,"D","C"),IF('инд. оценка уровня 4 кл.'!P7=1,IF('инд. оценка уровня 3кл.'!P8=1,"A","B"))))</f>
        <v>D</v>
      </c>
      <c r="Q8" s="10" t="str">
        <f>IF('инд. оценка уровня 4 кл.'!Q7=" "," ",IF('инд. оценка уровня 4 кл.'!Q7=0,IF('инд. оценка уровня 3кл.'!Q8=0,"D","C"),IF('инд. оценка уровня 4 кл.'!Q7=1,IF('инд. оценка уровня 3кл.'!Q8=1,"A","B"))))</f>
        <v>D</v>
      </c>
      <c r="R8" s="10" t="str">
        <f>IF('инд. оценка уровня 4 кл.'!R7=" "," ",IF('инд. оценка уровня 4 кл.'!R7=0,IF('инд. оценка уровня 3кл.'!R8=0,"D","C"),IF('инд. оценка уровня 4 кл.'!R7=1,IF('инд. оценка уровня 3кл.'!R8=1,"A","B"))))</f>
        <v>D</v>
      </c>
      <c r="S8" s="10" t="str">
        <f>IF('инд. оценка уровня 4 кл.'!S7=" "," ",IF('инд. оценка уровня 4 кл.'!S7=0,IF('инд. оценка уровня 3кл.'!S8=0,"D","C"),IF('инд. оценка уровня 4 кл.'!S7=1,IF('инд. оценка уровня 3кл.'!S8=1,"A","B"))))</f>
        <v>D</v>
      </c>
      <c r="T8" s="10" t="str">
        <f>IF('инд. оценка уровня 4 кл.'!T7=" "," ",IF('инд. оценка уровня 4 кл.'!T7=0,IF('инд. оценка уровня 3кл.'!T8=0,"D","C"),IF('инд. оценка уровня 4 кл.'!T7=1,IF('инд. оценка уровня 3кл.'!T8=1,"A","B"))))</f>
        <v>D</v>
      </c>
      <c r="U8" s="10" t="str">
        <f>IF('инд. оценка уровня 4 кл.'!U7=" "," ",IF('инд. оценка уровня 4 кл.'!U7=0,IF('инд. оценка уровня 3кл.'!U8=0,"D","C"),IF('инд. оценка уровня 4 кл.'!U7=1,IF('инд. оценка уровня 3кл.'!U8=1,"A","B"))))</f>
        <v>D</v>
      </c>
      <c r="V8" s="10" t="str">
        <f>IF('инд. оценка уровня 4 кл.'!V7=" "," ",IF('инд. оценка уровня 4 кл.'!V7=0,IF('инд. оценка уровня 3кл.'!V8=0,"D","C"),IF('инд. оценка уровня 4 кл.'!V7=1,IF('инд. оценка уровня 3кл.'!V8=1,"A","B"))))</f>
        <v>D</v>
      </c>
      <c r="W8" s="10" t="str">
        <f>IF('инд. оценка уровня 4 кл.'!W7=" "," ",IF('инд. оценка уровня 4 кл.'!W7=0,IF('инд. оценка уровня 3кл.'!W8=0,"D","C"),IF('инд. оценка уровня 4 кл.'!W7=1,IF('инд. оценка уровня 3кл.'!W8=1,"A","B"))))</f>
        <v>D</v>
      </c>
      <c r="X8" s="10" t="str">
        <f>IF('инд. оценка уровня 4 кл.'!X7=" "," ",IF('инд. оценка уровня 4 кл.'!X7=0,IF('инд. оценка уровня 3кл.'!X8=0,"D","C"),IF('инд. оценка уровня 4 кл.'!X7=1,IF('инд. оценка уровня 3кл.'!X8=1,"A","B"))))</f>
        <v>D</v>
      </c>
      <c r="Y8" s="10" t="str">
        <f>IF('инд. оценка уровня 4 кл.'!Y7=" "," ",IF('инд. оценка уровня 4 кл.'!Y7=0,IF('инд. оценка уровня 3кл.'!Y8=0,"D","C"),IF('инд. оценка уровня 4 кл.'!Y7=1,IF('инд. оценка уровня 3кл.'!Y8=1,"A","B"))))</f>
        <v>D</v>
      </c>
      <c r="Z8" s="252"/>
      <c r="AA8" s="252"/>
      <c r="AB8" s="252"/>
    </row>
    <row r="9" spans="1:28" ht="11.25" customHeight="1" x14ac:dyDescent="0.3">
      <c r="A9" s="176">
        <v>4</v>
      </c>
      <c r="B9" s="149">
        <f>'Первичные данные 4 кл.'!B9</f>
        <v>0</v>
      </c>
      <c r="C9" s="10" t="str">
        <f>IF('инд. оценка уровня 4 кл.'!C8=" "," ",IF('инд. оценка уровня 4 кл.'!C8=0,IF('инд. оценка уровня 3кл.'!C9=0,"D","C"),IF('инд. оценка уровня 4 кл.'!C8=1,IF('инд. оценка уровня 3кл.'!C9=1,"A","B"))))</f>
        <v>D</v>
      </c>
      <c r="D9" s="10" t="str">
        <f>IF('инд. оценка уровня 4 кл.'!D8=" "," ",IF('инд. оценка уровня 4 кл.'!D8=0,IF('инд. оценка уровня 3кл.'!D9=0,"D","C"),IF('инд. оценка уровня 4 кл.'!D8=1,IF('инд. оценка уровня 3кл.'!D9=1,"A","B"))))</f>
        <v>D</v>
      </c>
      <c r="E9" s="10" t="str">
        <f>IF('инд. оценка уровня 4 кл.'!E8=" "," ",IF('инд. оценка уровня 4 кл.'!E8=0,IF('инд. оценка уровня 3кл.'!E9=0,"D","C"),IF('инд. оценка уровня 4 кл.'!E8=1,IF('инд. оценка уровня 3кл.'!E9=1,"A","B"))))</f>
        <v>D</v>
      </c>
      <c r="F9" s="10" t="str">
        <f>IF('инд. оценка уровня 4 кл.'!F8=" "," ",IF('инд. оценка уровня 4 кл.'!F8=0,IF('инд. оценка уровня 3кл.'!F9=0,"D","C"),IF('инд. оценка уровня 4 кл.'!F8=1,IF('инд. оценка уровня 3кл.'!F9=1,"A","B"))))</f>
        <v>D</v>
      </c>
      <c r="G9" s="10" t="str">
        <f>IF('инд. оценка уровня 4 кл.'!G8=" "," ",IF('инд. оценка уровня 4 кл.'!G8=0,IF('инд. оценка уровня 3кл.'!G9=0,"D","C"),IF('инд. оценка уровня 4 кл.'!G8=1,IF('инд. оценка уровня 3кл.'!G9=1,"A","B"))))</f>
        <v>D</v>
      </c>
      <c r="H9" s="10" t="str">
        <f>IF('инд. оценка уровня 4 кл.'!H8=" "," ",IF('инд. оценка уровня 4 кл.'!H8=0,IF('инд. оценка уровня 3кл.'!H9=0,"D","C"),IF('инд. оценка уровня 4 кл.'!H8=1,IF('инд. оценка уровня 3кл.'!H9=1,"A","B"))))</f>
        <v>D</v>
      </c>
      <c r="I9" s="10" t="str">
        <f>IF('инд. оценка уровня 4 кл.'!I8=" "," ",IF('инд. оценка уровня 4 кл.'!I8=0,IF('инд. оценка уровня 3кл.'!I9=0,"D","C"),IF('инд. оценка уровня 4 кл.'!I8=1,IF('инд. оценка уровня 3кл.'!I9=1,"A","B"))))</f>
        <v>D</v>
      </c>
      <c r="J9" s="10" t="str">
        <f>IF('инд. оценка уровня 4 кл.'!J8=" "," ",IF('инд. оценка уровня 4 кл.'!J8=0,IF('инд. оценка уровня 3кл.'!J9=0,"D","C"),IF('инд. оценка уровня 4 кл.'!J8=1,IF('инд. оценка уровня 3кл.'!J9=1,"A","B"))))</f>
        <v>D</v>
      </c>
      <c r="K9" s="10" t="str">
        <f>IF('инд. оценка уровня 4 кл.'!K8=" "," ",IF('инд. оценка уровня 4 кл.'!K8=0,IF('инд. оценка уровня 3кл.'!K9=0,"D","C"),IF('инд. оценка уровня 4 кл.'!K8=1,IF('инд. оценка уровня 3кл.'!K9=1,"A","B"))))</f>
        <v>D</v>
      </c>
      <c r="L9" s="10" t="str">
        <f>IF('инд. оценка уровня 4 кл.'!L8=" "," ",IF('инд. оценка уровня 4 кл.'!L8=0,IF('инд. оценка уровня 3кл.'!L9=0,"D","C"),IF('инд. оценка уровня 4 кл.'!L8=1,IF('инд. оценка уровня 3кл.'!L9=1,"A","B"))))</f>
        <v>D</v>
      </c>
      <c r="M9" s="10" t="str">
        <f>IF('инд. оценка уровня 4 кл.'!M8=" "," ",IF('инд. оценка уровня 4 кл.'!M8=0,IF('инд. оценка уровня 3кл.'!M9=0,"D","C"),IF('инд. оценка уровня 4 кл.'!M8=1,IF('инд. оценка уровня 3кл.'!M9=1,"A","B"))))</f>
        <v>D</v>
      </c>
      <c r="N9" s="10" t="str">
        <f>IF('инд. оценка уровня 4 кл.'!N8=" "," ",IF('инд. оценка уровня 4 кл.'!N8=0,IF('инд. оценка уровня 3кл.'!N9=0,"D","C"),IF('инд. оценка уровня 4 кл.'!N8=1,IF('инд. оценка уровня 3кл.'!N9=1,"A","B"))))</f>
        <v>D</v>
      </c>
      <c r="O9" s="10" t="str">
        <f>IF('инд. оценка уровня 4 кл.'!O8=" "," ",IF('инд. оценка уровня 4 кл.'!O8=0,IF('инд. оценка уровня 3кл.'!O9=0,"D","C"),IF('инд. оценка уровня 4 кл.'!O8=1,IF('инд. оценка уровня 3кл.'!O9=1,"A","B"))))</f>
        <v>D</v>
      </c>
      <c r="P9" s="10" t="str">
        <f>IF('инд. оценка уровня 4 кл.'!P8=" "," ",IF('инд. оценка уровня 4 кл.'!P8=0,IF('инд. оценка уровня 3кл.'!P9=0,"D","C"),IF('инд. оценка уровня 4 кл.'!P8=1,IF('инд. оценка уровня 3кл.'!P9=1,"A","B"))))</f>
        <v>D</v>
      </c>
      <c r="Q9" s="10" t="str">
        <f>IF('инд. оценка уровня 4 кл.'!Q8=" "," ",IF('инд. оценка уровня 4 кл.'!Q8=0,IF('инд. оценка уровня 3кл.'!Q9=0,"D","C"),IF('инд. оценка уровня 4 кл.'!Q8=1,IF('инд. оценка уровня 3кл.'!Q9=1,"A","B"))))</f>
        <v>D</v>
      </c>
      <c r="R9" s="10" t="str">
        <f>IF('инд. оценка уровня 4 кл.'!R8=" "," ",IF('инд. оценка уровня 4 кл.'!R8=0,IF('инд. оценка уровня 3кл.'!R9=0,"D","C"),IF('инд. оценка уровня 4 кл.'!R8=1,IF('инд. оценка уровня 3кл.'!R9=1,"A","B"))))</f>
        <v>D</v>
      </c>
      <c r="S9" s="10" t="str">
        <f>IF('инд. оценка уровня 4 кл.'!S8=" "," ",IF('инд. оценка уровня 4 кл.'!S8=0,IF('инд. оценка уровня 3кл.'!S9=0,"D","C"),IF('инд. оценка уровня 4 кл.'!S8=1,IF('инд. оценка уровня 3кл.'!S9=1,"A","B"))))</f>
        <v>D</v>
      </c>
      <c r="T9" s="10" t="str">
        <f>IF('инд. оценка уровня 4 кл.'!T8=" "," ",IF('инд. оценка уровня 4 кл.'!T8=0,IF('инд. оценка уровня 3кл.'!T9=0,"D","C"),IF('инд. оценка уровня 4 кл.'!T8=1,IF('инд. оценка уровня 3кл.'!T9=1,"A","B"))))</f>
        <v>D</v>
      </c>
      <c r="U9" s="10" t="str">
        <f>IF('инд. оценка уровня 4 кл.'!U8=" "," ",IF('инд. оценка уровня 4 кл.'!U8=0,IF('инд. оценка уровня 3кл.'!U9=0,"D","C"),IF('инд. оценка уровня 4 кл.'!U8=1,IF('инд. оценка уровня 3кл.'!U9=1,"A","B"))))</f>
        <v>D</v>
      </c>
      <c r="V9" s="10" t="str">
        <f>IF('инд. оценка уровня 4 кл.'!V8=" "," ",IF('инд. оценка уровня 4 кл.'!V8=0,IF('инд. оценка уровня 3кл.'!V9=0,"D","C"),IF('инд. оценка уровня 4 кл.'!V8=1,IF('инд. оценка уровня 3кл.'!V9=1,"A","B"))))</f>
        <v>D</v>
      </c>
      <c r="W9" s="10" t="str">
        <f>IF('инд. оценка уровня 4 кл.'!W8=" "," ",IF('инд. оценка уровня 4 кл.'!W8=0,IF('инд. оценка уровня 3кл.'!W9=0,"D","C"),IF('инд. оценка уровня 4 кл.'!W8=1,IF('инд. оценка уровня 3кл.'!W9=1,"A","B"))))</f>
        <v>D</v>
      </c>
      <c r="X9" s="10" t="str">
        <f>IF('инд. оценка уровня 4 кл.'!X8=" "," ",IF('инд. оценка уровня 4 кл.'!X8=0,IF('инд. оценка уровня 3кл.'!X9=0,"D","C"),IF('инд. оценка уровня 4 кл.'!X8=1,IF('инд. оценка уровня 3кл.'!X9=1,"A","B"))))</f>
        <v>D</v>
      </c>
      <c r="Y9" s="10" t="str">
        <f>IF('инд. оценка уровня 4 кл.'!Y8=" "," ",IF('инд. оценка уровня 4 кл.'!Y8=0,IF('инд. оценка уровня 3кл.'!Y9=0,"D","C"),IF('инд. оценка уровня 4 кл.'!Y8=1,IF('инд. оценка уровня 3кл.'!Y9=1,"A","B"))))</f>
        <v>D</v>
      </c>
      <c r="Z9" s="252"/>
      <c r="AA9" s="252"/>
      <c r="AB9" s="252"/>
    </row>
    <row r="10" spans="1:28" ht="11.25" customHeight="1" x14ac:dyDescent="0.3">
      <c r="A10" s="176">
        <v>5</v>
      </c>
      <c r="B10" s="149">
        <f>'Первичные данные 4 кл.'!B10</f>
        <v>0</v>
      </c>
      <c r="C10" s="10" t="str">
        <f>IF('инд. оценка уровня 4 кл.'!C9=" "," ",IF('инд. оценка уровня 4 кл.'!C9=0,IF('инд. оценка уровня 3кл.'!C10=0,"D","C"),IF('инд. оценка уровня 4 кл.'!C9=1,IF('инд. оценка уровня 3кл.'!C10=1,"A","B"))))</f>
        <v>D</v>
      </c>
      <c r="D10" s="10" t="str">
        <f>IF('инд. оценка уровня 4 кл.'!D9=" "," ",IF('инд. оценка уровня 4 кл.'!D9=0,IF('инд. оценка уровня 3кл.'!D10=0,"D","C"),IF('инд. оценка уровня 4 кл.'!D9=1,IF('инд. оценка уровня 3кл.'!D10=1,"A","B"))))</f>
        <v>D</v>
      </c>
      <c r="E10" s="10" t="str">
        <f>IF('инд. оценка уровня 4 кл.'!E9=" "," ",IF('инд. оценка уровня 4 кл.'!E9=0,IF('инд. оценка уровня 3кл.'!E10=0,"D","C"),IF('инд. оценка уровня 4 кл.'!E9=1,IF('инд. оценка уровня 3кл.'!E10=1,"A","B"))))</f>
        <v>D</v>
      </c>
      <c r="F10" s="10" t="str">
        <f>IF('инд. оценка уровня 4 кл.'!F9=" "," ",IF('инд. оценка уровня 4 кл.'!F9=0,IF('инд. оценка уровня 3кл.'!F10=0,"D","C"),IF('инд. оценка уровня 4 кл.'!F9=1,IF('инд. оценка уровня 3кл.'!F10=1,"A","B"))))</f>
        <v>D</v>
      </c>
      <c r="G10" s="10" t="str">
        <f>IF('инд. оценка уровня 4 кл.'!G9=" "," ",IF('инд. оценка уровня 4 кл.'!G9=0,IF('инд. оценка уровня 3кл.'!G10=0,"D","C"),IF('инд. оценка уровня 4 кл.'!G9=1,IF('инд. оценка уровня 3кл.'!G10=1,"A","B"))))</f>
        <v>D</v>
      </c>
      <c r="H10" s="10" t="str">
        <f>IF('инд. оценка уровня 4 кл.'!H9=" "," ",IF('инд. оценка уровня 4 кл.'!H9=0,IF('инд. оценка уровня 3кл.'!H10=0,"D","C"),IF('инд. оценка уровня 4 кл.'!H9=1,IF('инд. оценка уровня 3кл.'!H10=1,"A","B"))))</f>
        <v>D</v>
      </c>
      <c r="I10" s="10" t="str">
        <f>IF('инд. оценка уровня 4 кл.'!I9=" "," ",IF('инд. оценка уровня 4 кл.'!I9=0,IF('инд. оценка уровня 3кл.'!I10=0,"D","C"),IF('инд. оценка уровня 4 кл.'!I9=1,IF('инд. оценка уровня 3кл.'!I10=1,"A","B"))))</f>
        <v>D</v>
      </c>
      <c r="J10" s="10" t="str">
        <f>IF('инд. оценка уровня 4 кл.'!J9=" "," ",IF('инд. оценка уровня 4 кл.'!J9=0,IF('инд. оценка уровня 3кл.'!J10=0,"D","C"),IF('инд. оценка уровня 4 кл.'!J9=1,IF('инд. оценка уровня 3кл.'!J10=1,"A","B"))))</f>
        <v>D</v>
      </c>
      <c r="K10" s="10" t="str">
        <f>IF('инд. оценка уровня 4 кл.'!K9=" "," ",IF('инд. оценка уровня 4 кл.'!K9=0,IF('инд. оценка уровня 3кл.'!K10=0,"D","C"),IF('инд. оценка уровня 4 кл.'!K9=1,IF('инд. оценка уровня 3кл.'!K10=1,"A","B"))))</f>
        <v>D</v>
      </c>
      <c r="L10" s="10" t="str">
        <f>IF('инд. оценка уровня 4 кл.'!L9=" "," ",IF('инд. оценка уровня 4 кл.'!L9=0,IF('инд. оценка уровня 3кл.'!L10=0,"D","C"),IF('инд. оценка уровня 4 кл.'!L9=1,IF('инд. оценка уровня 3кл.'!L10=1,"A","B"))))</f>
        <v>D</v>
      </c>
      <c r="M10" s="10" t="str">
        <f>IF('инд. оценка уровня 4 кл.'!M9=" "," ",IF('инд. оценка уровня 4 кл.'!M9=0,IF('инд. оценка уровня 3кл.'!M10=0,"D","C"),IF('инд. оценка уровня 4 кл.'!M9=1,IF('инд. оценка уровня 3кл.'!M10=1,"A","B"))))</f>
        <v>D</v>
      </c>
      <c r="N10" s="10" t="str">
        <f>IF('инд. оценка уровня 4 кл.'!N9=" "," ",IF('инд. оценка уровня 4 кл.'!N9=0,IF('инд. оценка уровня 3кл.'!N10=0,"D","C"),IF('инд. оценка уровня 4 кл.'!N9=1,IF('инд. оценка уровня 3кл.'!N10=1,"A","B"))))</f>
        <v>D</v>
      </c>
      <c r="O10" s="10" t="str">
        <f>IF('инд. оценка уровня 4 кл.'!O9=" "," ",IF('инд. оценка уровня 4 кл.'!O9=0,IF('инд. оценка уровня 3кл.'!O10=0,"D","C"),IF('инд. оценка уровня 4 кл.'!O9=1,IF('инд. оценка уровня 3кл.'!O10=1,"A","B"))))</f>
        <v>D</v>
      </c>
      <c r="P10" s="10" t="str">
        <f>IF('инд. оценка уровня 4 кл.'!P9=" "," ",IF('инд. оценка уровня 4 кл.'!P9=0,IF('инд. оценка уровня 3кл.'!P10=0,"D","C"),IF('инд. оценка уровня 4 кл.'!P9=1,IF('инд. оценка уровня 3кл.'!P10=1,"A","B"))))</f>
        <v>D</v>
      </c>
      <c r="Q10" s="10" t="str">
        <f>IF('инд. оценка уровня 4 кл.'!Q9=" "," ",IF('инд. оценка уровня 4 кл.'!Q9=0,IF('инд. оценка уровня 3кл.'!Q10=0,"D","C"),IF('инд. оценка уровня 4 кл.'!Q9=1,IF('инд. оценка уровня 3кл.'!Q10=1,"A","B"))))</f>
        <v>D</v>
      </c>
      <c r="R10" s="10" t="str">
        <f>IF('инд. оценка уровня 4 кл.'!R9=" "," ",IF('инд. оценка уровня 4 кл.'!R9=0,IF('инд. оценка уровня 3кл.'!R10=0,"D","C"),IF('инд. оценка уровня 4 кл.'!R9=1,IF('инд. оценка уровня 3кл.'!R10=1,"A","B"))))</f>
        <v>D</v>
      </c>
      <c r="S10" s="10" t="str">
        <f>IF('инд. оценка уровня 4 кл.'!S9=" "," ",IF('инд. оценка уровня 4 кл.'!S9=0,IF('инд. оценка уровня 3кл.'!S10=0,"D","C"),IF('инд. оценка уровня 4 кл.'!S9=1,IF('инд. оценка уровня 3кл.'!S10=1,"A","B"))))</f>
        <v>D</v>
      </c>
      <c r="T10" s="10" t="str">
        <f>IF('инд. оценка уровня 4 кл.'!T9=" "," ",IF('инд. оценка уровня 4 кл.'!T9=0,IF('инд. оценка уровня 3кл.'!T10=0,"D","C"),IF('инд. оценка уровня 4 кл.'!T9=1,IF('инд. оценка уровня 3кл.'!T10=1,"A","B"))))</f>
        <v>D</v>
      </c>
      <c r="U10" s="10" t="str">
        <f>IF('инд. оценка уровня 4 кл.'!U9=" "," ",IF('инд. оценка уровня 4 кл.'!U9=0,IF('инд. оценка уровня 3кл.'!U10=0,"D","C"),IF('инд. оценка уровня 4 кл.'!U9=1,IF('инд. оценка уровня 3кл.'!U10=1,"A","B"))))</f>
        <v>D</v>
      </c>
      <c r="V10" s="10" t="str">
        <f>IF('инд. оценка уровня 4 кл.'!V9=" "," ",IF('инд. оценка уровня 4 кл.'!V9=0,IF('инд. оценка уровня 3кл.'!V10=0,"D","C"),IF('инд. оценка уровня 4 кл.'!V9=1,IF('инд. оценка уровня 3кл.'!V10=1,"A","B"))))</f>
        <v>D</v>
      </c>
      <c r="W10" s="10" t="str">
        <f>IF('инд. оценка уровня 4 кл.'!W9=" "," ",IF('инд. оценка уровня 4 кл.'!W9=0,IF('инд. оценка уровня 3кл.'!W10=0,"D","C"),IF('инд. оценка уровня 4 кл.'!W9=1,IF('инд. оценка уровня 3кл.'!W10=1,"A","B"))))</f>
        <v>D</v>
      </c>
      <c r="X10" s="10" t="str">
        <f>IF('инд. оценка уровня 4 кл.'!X9=" "," ",IF('инд. оценка уровня 4 кл.'!X9=0,IF('инд. оценка уровня 3кл.'!X10=0,"D","C"),IF('инд. оценка уровня 4 кл.'!X9=1,IF('инд. оценка уровня 3кл.'!X10=1,"A","B"))))</f>
        <v>D</v>
      </c>
      <c r="Y10" s="10" t="str">
        <f>IF('инд. оценка уровня 4 кл.'!Y9=" "," ",IF('инд. оценка уровня 4 кл.'!Y9=0,IF('инд. оценка уровня 3кл.'!Y10=0,"D","C"),IF('инд. оценка уровня 4 кл.'!Y9=1,IF('инд. оценка уровня 3кл.'!Y10=1,"A","B"))))</f>
        <v>D</v>
      </c>
      <c r="Z10" s="252"/>
      <c r="AA10" s="252"/>
      <c r="AB10" s="252"/>
    </row>
    <row r="11" spans="1:28" ht="11.25" customHeight="1" x14ac:dyDescent="0.3">
      <c r="A11" s="176">
        <v>6</v>
      </c>
      <c r="B11" s="149">
        <f>'Первичные данные 4 кл.'!B11</f>
        <v>0</v>
      </c>
      <c r="C11" s="10" t="str">
        <f>IF('инд. оценка уровня 4 кл.'!C10=" "," ",IF('инд. оценка уровня 4 кл.'!C10=0,IF('инд. оценка уровня 3кл.'!C11=0,"D","C"),IF('инд. оценка уровня 4 кл.'!C10=1,IF('инд. оценка уровня 3кл.'!C11=1,"A","B"))))</f>
        <v>D</v>
      </c>
      <c r="D11" s="10" t="str">
        <f>IF('инд. оценка уровня 4 кл.'!D10=" "," ",IF('инд. оценка уровня 4 кл.'!D10=0,IF('инд. оценка уровня 3кл.'!D11=0,"D","C"),IF('инд. оценка уровня 4 кл.'!D10=1,IF('инд. оценка уровня 3кл.'!D11=1,"A","B"))))</f>
        <v>D</v>
      </c>
      <c r="E11" s="10" t="str">
        <f>IF('инд. оценка уровня 4 кл.'!E10=" "," ",IF('инд. оценка уровня 4 кл.'!E10=0,IF('инд. оценка уровня 3кл.'!E11=0,"D","C"),IF('инд. оценка уровня 4 кл.'!E10=1,IF('инд. оценка уровня 3кл.'!E11=1,"A","B"))))</f>
        <v>D</v>
      </c>
      <c r="F11" s="10" t="str">
        <f>IF('инд. оценка уровня 4 кл.'!F10=" "," ",IF('инд. оценка уровня 4 кл.'!F10=0,IF('инд. оценка уровня 3кл.'!F11=0,"D","C"),IF('инд. оценка уровня 4 кл.'!F10=1,IF('инд. оценка уровня 3кл.'!F11=1,"A","B"))))</f>
        <v>D</v>
      </c>
      <c r="G11" s="10" t="str">
        <f>IF('инд. оценка уровня 4 кл.'!G10=" "," ",IF('инд. оценка уровня 4 кл.'!G10=0,IF('инд. оценка уровня 3кл.'!G11=0,"D","C"),IF('инд. оценка уровня 4 кл.'!G10=1,IF('инд. оценка уровня 3кл.'!G11=1,"A","B"))))</f>
        <v>D</v>
      </c>
      <c r="H11" s="10" t="str">
        <f>IF('инд. оценка уровня 4 кл.'!H10=" "," ",IF('инд. оценка уровня 4 кл.'!H10=0,IF('инд. оценка уровня 3кл.'!H11=0,"D","C"),IF('инд. оценка уровня 4 кл.'!H10=1,IF('инд. оценка уровня 3кл.'!H11=1,"A","B"))))</f>
        <v>D</v>
      </c>
      <c r="I11" s="10" t="str">
        <f>IF('инд. оценка уровня 4 кл.'!I10=" "," ",IF('инд. оценка уровня 4 кл.'!I10=0,IF('инд. оценка уровня 3кл.'!I11=0,"D","C"),IF('инд. оценка уровня 4 кл.'!I10=1,IF('инд. оценка уровня 3кл.'!I11=1,"A","B"))))</f>
        <v>D</v>
      </c>
      <c r="J11" s="10" t="str">
        <f>IF('инд. оценка уровня 4 кл.'!J10=" "," ",IF('инд. оценка уровня 4 кл.'!J10=0,IF('инд. оценка уровня 3кл.'!J11=0,"D","C"),IF('инд. оценка уровня 4 кл.'!J10=1,IF('инд. оценка уровня 3кл.'!J11=1,"A","B"))))</f>
        <v>D</v>
      </c>
      <c r="K11" s="10" t="str">
        <f>IF('инд. оценка уровня 4 кл.'!K10=" "," ",IF('инд. оценка уровня 4 кл.'!K10=0,IF('инд. оценка уровня 3кл.'!K11=0,"D","C"),IF('инд. оценка уровня 4 кл.'!K10=1,IF('инд. оценка уровня 3кл.'!K11=1,"A","B"))))</f>
        <v>D</v>
      </c>
      <c r="L11" s="10" t="str">
        <f>IF('инд. оценка уровня 4 кл.'!L10=" "," ",IF('инд. оценка уровня 4 кл.'!L10=0,IF('инд. оценка уровня 3кл.'!L11=0,"D","C"),IF('инд. оценка уровня 4 кл.'!L10=1,IF('инд. оценка уровня 3кл.'!L11=1,"A","B"))))</f>
        <v>D</v>
      </c>
      <c r="M11" s="10" t="str">
        <f>IF('инд. оценка уровня 4 кл.'!M10=" "," ",IF('инд. оценка уровня 4 кл.'!M10=0,IF('инд. оценка уровня 3кл.'!M11=0,"D","C"),IF('инд. оценка уровня 4 кл.'!M10=1,IF('инд. оценка уровня 3кл.'!M11=1,"A","B"))))</f>
        <v>D</v>
      </c>
      <c r="N11" s="10" t="str">
        <f>IF('инд. оценка уровня 4 кл.'!N10=" "," ",IF('инд. оценка уровня 4 кл.'!N10=0,IF('инд. оценка уровня 3кл.'!N11=0,"D","C"),IF('инд. оценка уровня 4 кл.'!N10=1,IF('инд. оценка уровня 3кл.'!N11=1,"A","B"))))</f>
        <v>D</v>
      </c>
      <c r="O11" s="10" t="str">
        <f>IF('инд. оценка уровня 4 кл.'!O10=" "," ",IF('инд. оценка уровня 4 кл.'!O10=0,IF('инд. оценка уровня 3кл.'!O11=0,"D","C"),IF('инд. оценка уровня 4 кл.'!O10=1,IF('инд. оценка уровня 3кл.'!O11=1,"A","B"))))</f>
        <v>D</v>
      </c>
      <c r="P11" s="10" t="str">
        <f>IF('инд. оценка уровня 4 кл.'!P10=" "," ",IF('инд. оценка уровня 4 кл.'!P10=0,IF('инд. оценка уровня 3кл.'!P11=0,"D","C"),IF('инд. оценка уровня 4 кл.'!P10=1,IF('инд. оценка уровня 3кл.'!P11=1,"A","B"))))</f>
        <v>D</v>
      </c>
      <c r="Q11" s="10" t="str">
        <f>IF('инд. оценка уровня 4 кл.'!Q10=" "," ",IF('инд. оценка уровня 4 кл.'!Q10=0,IF('инд. оценка уровня 3кл.'!Q11=0,"D","C"),IF('инд. оценка уровня 4 кл.'!Q10=1,IF('инд. оценка уровня 3кл.'!Q11=1,"A","B"))))</f>
        <v>D</v>
      </c>
      <c r="R11" s="10" t="str">
        <f>IF('инд. оценка уровня 4 кл.'!R10=" "," ",IF('инд. оценка уровня 4 кл.'!R10=0,IF('инд. оценка уровня 3кл.'!R11=0,"D","C"),IF('инд. оценка уровня 4 кл.'!R10=1,IF('инд. оценка уровня 3кл.'!R11=1,"A","B"))))</f>
        <v>D</v>
      </c>
      <c r="S11" s="10" t="str">
        <f>IF('инд. оценка уровня 4 кл.'!S10=" "," ",IF('инд. оценка уровня 4 кл.'!S10=0,IF('инд. оценка уровня 3кл.'!S11=0,"D","C"),IF('инд. оценка уровня 4 кл.'!S10=1,IF('инд. оценка уровня 3кл.'!S11=1,"A","B"))))</f>
        <v>D</v>
      </c>
      <c r="T11" s="10" t="str">
        <f>IF('инд. оценка уровня 4 кл.'!T10=" "," ",IF('инд. оценка уровня 4 кл.'!T10=0,IF('инд. оценка уровня 3кл.'!T11=0,"D","C"),IF('инд. оценка уровня 4 кл.'!T10=1,IF('инд. оценка уровня 3кл.'!T11=1,"A","B"))))</f>
        <v>D</v>
      </c>
      <c r="U11" s="10" t="str">
        <f>IF('инд. оценка уровня 4 кл.'!U10=" "," ",IF('инд. оценка уровня 4 кл.'!U10=0,IF('инд. оценка уровня 3кл.'!U11=0,"D","C"),IF('инд. оценка уровня 4 кл.'!U10=1,IF('инд. оценка уровня 3кл.'!U11=1,"A","B"))))</f>
        <v>D</v>
      </c>
      <c r="V11" s="10" t="str">
        <f>IF('инд. оценка уровня 4 кл.'!V10=" "," ",IF('инд. оценка уровня 4 кл.'!V10=0,IF('инд. оценка уровня 3кл.'!V11=0,"D","C"),IF('инд. оценка уровня 4 кл.'!V10=1,IF('инд. оценка уровня 3кл.'!V11=1,"A","B"))))</f>
        <v>D</v>
      </c>
      <c r="W11" s="10" t="str">
        <f>IF('инд. оценка уровня 4 кл.'!W10=" "," ",IF('инд. оценка уровня 4 кл.'!W10=0,IF('инд. оценка уровня 3кл.'!W11=0,"D","C"),IF('инд. оценка уровня 4 кл.'!W10=1,IF('инд. оценка уровня 3кл.'!W11=1,"A","B"))))</f>
        <v>D</v>
      </c>
      <c r="X11" s="10" t="str">
        <f>IF('инд. оценка уровня 4 кл.'!X10=" "," ",IF('инд. оценка уровня 4 кл.'!X10=0,IF('инд. оценка уровня 3кл.'!X11=0,"D","C"),IF('инд. оценка уровня 4 кл.'!X10=1,IF('инд. оценка уровня 3кл.'!X11=1,"A","B"))))</f>
        <v>D</v>
      </c>
      <c r="Y11" s="10" t="str">
        <f>IF('инд. оценка уровня 4 кл.'!Y10=" "," ",IF('инд. оценка уровня 4 кл.'!Y10=0,IF('инд. оценка уровня 3кл.'!Y11=0,"D","C"),IF('инд. оценка уровня 4 кл.'!Y10=1,IF('инд. оценка уровня 3кл.'!Y11=1,"A","B"))))</f>
        <v>D</v>
      </c>
      <c r="Z11" s="252"/>
      <c r="AA11" s="252"/>
      <c r="AB11" s="252"/>
    </row>
    <row r="12" spans="1:28" ht="11.25" customHeight="1" x14ac:dyDescent="0.3">
      <c r="A12" s="176">
        <v>7</v>
      </c>
      <c r="B12" s="149">
        <f>'Первичные данные 4 кл.'!B12</f>
        <v>0</v>
      </c>
      <c r="C12" s="10" t="str">
        <f>IF('инд. оценка уровня 4 кл.'!C11=" "," ",IF('инд. оценка уровня 4 кл.'!C11=0,IF('инд. оценка уровня 3кл.'!C12=0,"D","C"),IF('инд. оценка уровня 4 кл.'!C11=1,IF('инд. оценка уровня 3кл.'!C12=1,"A","B"))))</f>
        <v>D</v>
      </c>
      <c r="D12" s="10" t="str">
        <f>IF('инд. оценка уровня 4 кл.'!D11=" "," ",IF('инд. оценка уровня 4 кл.'!D11=0,IF('инд. оценка уровня 3кл.'!D12=0,"D","C"),IF('инд. оценка уровня 4 кл.'!D11=1,IF('инд. оценка уровня 3кл.'!D12=1,"A","B"))))</f>
        <v>D</v>
      </c>
      <c r="E12" s="10" t="str">
        <f>IF('инд. оценка уровня 4 кл.'!E11=" "," ",IF('инд. оценка уровня 4 кл.'!E11=0,IF('инд. оценка уровня 3кл.'!E12=0,"D","C"),IF('инд. оценка уровня 4 кл.'!E11=1,IF('инд. оценка уровня 3кл.'!E12=1,"A","B"))))</f>
        <v>D</v>
      </c>
      <c r="F12" s="10" t="str">
        <f>IF('инд. оценка уровня 4 кл.'!F11=" "," ",IF('инд. оценка уровня 4 кл.'!F11=0,IF('инд. оценка уровня 3кл.'!F12=0,"D","C"),IF('инд. оценка уровня 4 кл.'!F11=1,IF('инд. оценка уровня 3кл.'!F12=1,"A","B"))))</f>
        <v>D</v>
      </c>
      <c r="G12" s="10" t="str">
        <f>IF('инд. оценка уровня 4 кл.'!G11=" "," ",IF('инд. оценка уровня 4 кл.'!G11=0,IF('инд. оценка уровня 3кл.'!G12=0,"D","C"),IF('инд. оценка уровня 4 кл.'!G11=1,IF('инд. оценка уровня 3кл.'!G12=1,"A","B"))))</f>
        <v>D</v>
      </c>
      <c r="H12" s="10" t="str">
        <f>IF('инд. оценка уровня 4 кл.'!H11=" "," ",IF('инд. оценка уровня 4 кл.'!H11=0,IF('инд. оценка уровня 3кл.'!H12=0,"D","C"),IF('инд. оценка уровня 4 кл.'!H11=1,IF('инд. оценка уровня 3кл.'!H12=1,"A","B"))))</f>
        <v>D</v>
      </c>
      <c r="I12" s="10" t="str">
        <f>IF('инд. оценка уровня 4 кл.'!I11=" "," ",IF('инд. оценка уровня 4 кл.'!I11=0,IF('инд. оценка уровня 3кл.'!I12=0,"D","C"),IF('инд. оценка уровня 4 кл.'!I11=1,IF('инд. оценка уровня 3кл.'!I12=1,"A","B"))))</f>
        <v>D</v>
      </c>
      <c r="J12" s="10" t="str">
        <f>IF('инд. оценка уровня 4 кл.'!J11=" "," ",IF('инд. оценка уровня 4 кл.'!J11=0,IF('инд. оценка уровня 3кл.'!J12=0,"D","C"),IF('инд. оценка уровня 4 кл.'!J11=1,IF('инд. оценка уровня 3кл.'!J12=1,"A","B"))))</f>
        <v>D</v>
      </c>
      <c r="K12" s="10" t="str">
        <f>IF('инд. оценка уровня 4 кл.'!K11=" "," ",IF('инд. оценка уровня 4 кл.'!K11=0,IF('инд. оценка уровня 3кл.'!K12=0,"D","C"),IF('инд. оценка уровня 4 кл.'!K11=1,IF('инд. оценка уровня 3кл.'!K12=1,"A","B"))))</f>
        <v>D</v>
      </c>
      <c r="L12" s="10" t="str">
        <f>IF('инд. оценка уровня 4 кл.'!L11=" "," ",IF('инд. оценка уровня 4 кл.'!L11=0,IF('инд. оценка уровня 3кл.'!L12=0,"D","C"),IF('инд. оценка уровня 4 кл.'!L11=1,IF('инд. оценка уровня 3кл.'!L12=1,"A","B"))))</f>
        <v>D</v>
      </c>
      <c r="M12" s="10" t="str">
        <f>IF('инд. оценка уровня 4 кл.'!M11=" "," ",IF('инд. оценка уровня 4 кл.'!M11=0,IF('инд. оценка уровня 3кл.'!M12=0,"D","C"),IF('инд. оценка уровня 4 кл.'!M11=1,IF('инд. оценка уровня 3кл.'!M12=1,"A","B"))))</f>
        <v>D</v>
      </c>
      <c r="N12" s="10" t="str">
        <f>IF('инд. оценка уровня 4 кл.'!N11=" "," ",IF('инд. оценка уровня 4 кл.'!N11=0,IF('инд. оценка уровня 3кл.'!N12=0,"D","C"),IF('инд. оценка уровня 4 кл.'!N11=1,IF('инд. оценка уровня 3кл.'!N12=1,"A","B"))))</f>
        <v>D</v>
      </c>
      <c r="O12" s="10" t="str">
        <f>IF('инд. оценка уровня 4 кл.'!O11=" "," ",IF('инд. оценка уровня 4 кл.'!O11=0,IF('инд. оценка уровня 3кл.'!O12=0,"D","C"),IF('инд. оценка уровня 4 кл.'!O11=1,IF('инд. оценка уровня 3кл.'!O12=1,"A","B"))))</f>
        <v>D</v>
      </c>
      <c r="P12" s="10" t="str">
        <f>IF('инд. оценка уровня 4 кл.'!P11=" "," ",IF('инд. оценка уровня 4 кл.'!P11=0,IF('инд. оценка уровня 3кл.'!P12=0,"D","C"),IF('инд. оценка уровня 4 кл.'!P11=1,IF('инд. оценка уровня 3кл.'!P12=1,"A","B"))))</f>
        <v>D</v>
      </c>
      <c r="Q12" s="10" t="str">
        <f>IF('инд. оценка уровня 4 кл.'!Q11=" "," ",IF('инд. оценка уровня 4 кл.'!Q11=0,IF('инд. оценка уровня 3кл.'!Q12=0,"D","C"),IF('инд. оценка уровня 4 кл.'!Q11=1,IF('инд. оценка уровня 3кл.'!Q12=1,"A","B"))))</f>
        <v>D</v>
      </c>
      <c r="R12" s="10" t="str">
        <f>IF('инд. оценка уровня 4 кл.'!R11=" "," ",IF('инд. оценка уровня 4 кл.'!R11=0,IF('инд. оценка уровня 3кл.'!R12=0,"D","C"),IF('инд. оценка уровня 4 кл.'!R11=1,IF('инд. оценка уровня 3кл.'!R12=1,"A","B"))))</f>
        <v>D</v>
      </c>
      <c r="S12" s="10" t="str">
        <f>IF('инд. оценка уровня 4 кл.'!S11=" "," ",IF('инд. оценка уровня 4 кл.'!S11=0,IF('инд. оценка уровня 3кл.'!S12=0,"D","C"),IF('инд. оценка уровня 4 кл.'!S11=1,IF('инд. оценка уровня 3кл.'!S12=1,"A","B"))))</f>
        <v>D</v>
      </c>
      <c r="T12" s="10" t="str">
        <f>IF('инд. оценка уровня 4 кл.'!T11=" "," ",IF('инд. оценка уровня 4 кл.'!T11=0,IF('инд. оценка уровня 3кл.'!T12=0,"D","C"),IF('инд. оценка уровня 4 кл.'!T11=1,IF('инд. оценка уровня 3кл.'!T12=1,"A","B"))))</f>
        <v>D</v>
      </c>
      <c r="U12" s="10" t="str">
        <f>IF('инд. оценка уровня 4 кл.'!U11=" "," ",IF('инд. оценка уровня 4 кл.'!U11=0,IF('инд. оценка уровня 3кл.'!U12=0,"D","C"),IF('инд. оценка уровня 4 кл.'!U11=1,IF('инд. оценка уровня 3кл.'!U12=1,"A","B"))))</f>
        <v>D</v>
      </c>
      <c r="V12" s="10" t="str">
        <f>IF('инд. оценка уровня 4 кл.'!V11=" "," ",IF('инд. оценка уровня 4 кл.'!V11=0,IF('инд. оценка уровня 3кл.'!V12=0,"D","C"),IF('инд. оценка уровня 4 кл.'!V11=1,IF('инд. оценка уровня 3кл.'!V12=1,"A","B"))))</f>
        <v>D</v>
      </c>
      <c r="W12" s="10" t="str">
        <f>IF('инд. оценка уровня 4 кл.'!W11=" "," ",IF('инд. оценка уровня 4 кл.'!W11=0,IF('инд. оценка уровня 3кл.'!W12=0,"D","C"),IF('инд. оценка уровня 4 кл.'!W11=1,IF('инд. оценка уровня 3кл.'!W12=1,"A","B"))))</f>
        <v>D</v>
      </c>
      <c r="X12" s="10" t="str">
        <f>IF('инд. оценка уровня 4 кл.'!X11=" "," ",IF('инд. оценка уровня 4 кл.'!X11=0,IF('инд. оценка уровня 3кл.'!X12=0,"D","C"),IF('инд. оценка уровня 4 кл.'!X11=1,IF('инд. оценка уровня 3кл.'!X12=1,"A","B"))))</f>
        <v>D</v>
      </c>
      <c r="Y12" s="10" t="str">
        <f>IF('инд. оценка уровня 4 кл.'!Y11=" "," ",IF('инд. оценка уровня 4 кл.'!Y11=0,IF('инд. оценка уровня 3кл.'!Y12=0,"D","C"),IF('инд. оценка уровня 4 кл.'!Y11=1,IF('инд. оценка уровня 3кл.'!Y12=1,"A","B"))))</f>
        <v>D</v>
      </c>
      <c r="Z12" s="252"/>
      <c r="AA12" s="252"/>
      <c r="AB12" s="252"/>
    </row>
    <row r="13" spans="1:28" ht="11.25" customHeight="1" x14ac:dyDescent="0.3">
      <c r="A13" s="176">
        <v>8</v>
      </c>
      <c r="B13" s="149">
        <f>'Первичные данные 4 кл.'!B13</f>
        <v>0</v>
      </c>
      <c r="C13" s="10" t="str">
        <f>IF('инд. оценка уровня 4 кл.'!C12=" "," ",IF('инд. оценка уровня 4 кл.'!C12=0,IF('инд. оценка уровня 3кл.'!C13=0,"D","C"),IF('инд. оценка уровня 4 кл.'!C12=1,IF('инд. оценка уровня 3кл.'!C13=1,"A","B"))))</f>
        <v>D</v>
      </c>
      <c r="D13" s="10" t="str">
        <f>IF('инд. оценка уровня 4 кл.'!D12=" "," ",IF('инд. оценка уровня 4 кл.'!D12=0,IF('инд. оценка уровня 3кл.'!D13=0,"D","C"),IF('инд. оценка уровня 4 кл.'!D12=1,IF('инд. оценка уровня 3кл.'!D13=1,"A","B"))))</f>
        <v>D</v>
      </c>
      <c r="E13" s="10" t="str">
        <f>IF('инд. оценка уровня 4 кл.'!E12=" "," ",IF('инд. оценка уровня 4 кл.'!E12=0,IF('инд. оценка уровня 3кл.'!E13=0,"D","C"),IF('инд. оценка уровня 4 кл.'!E12=1,IF('инд. оценка уровня 3кл.'!E13=1,"A","B"))))</f>
        <v>D</v>
      </c>
      <c r="F13" s="10" t="str">
        <f>IF('инд. оценка уровня 4 кл.'!F12=" "," ",IF('инд. оценка уровня 4 кл.'!F12=0,IF('инд. оценка уровня 3кл.'!F13=0,"D","C"),IF('инд. оценка уровня 4 кл.'!F12=1,IF('инд. оценка уровня 3кл.'!F13=1,"A","B"))))</f>
        <v>D</v>
      </c>
      <c r="G13" s="10" t="str">
        <f>IF('инд. оценка уровня 4 кл.'!G12=" "," ",IF('инд. оценка уровня 4 кл.'!G12=0,IF('инд. оценка уровня 3кл.'!G13=0,"D","C"),IF('инд. оценка уровня 4 кл.'!G12=1,IF('инд. оценка уровня 3кл.'!G13=1,"A","B"))))</f>
        <v>D</v>
      </c>
      <c r="H13" s="10" t="str">
        <f>IF('инд. оценка уровня 4 кл.'!H12=" "," ",IF('инд. оценка уровня 4 кл.'!H12=0,IF('инд. оценка уровня 3кл.'!H13=0,"D","C"),IF('инд. оценка уровня 4 кл.'!H12=1,IF('инд. оценка уровня 3кл.'!H13=1,"A","B"))))</f>
        <v>D</v>
      </c>
      <c r="I13" s="10" t="str">
        <f>IF('инд. оценка уровня 4 кл.'!I12=" "," ",IF('инд. оценка уровня 4 кл.'!I12=0,IF('инд. оценка уровня 3кл.'!I13=0,"D","C"),IF('инд. оценка уровня 4 кл.'!I12=1,IF('инд. оценка уровня 3кл.'!I13=1,"A","B"))))</f>
        <v>D</v>
      </c>
      <c r="J13" s="10" t="str">
        <f>IF('инд. оценка уровня 4 кл.'!J12=" "," ",IF('инд. оценка уровня 4 кл.'!J12=0,IF('инд. оценка уровня 3кл.'!J13=0,"D","C"),IF('инд. оценка уровня 4 кл.'!J12=1,IF('инд. оценка уровня 3кл.'!J13=1,"A","B"))))</f>
        <v>D</v>
      </c>
      <c r="K13" s="10" t="str">
        <f>IF('инд. оценка уровня 4 кл.'!K12=" "," ",IF('инд. оценка уровня 4 кл.'!K12=0,IF('инд. оценка уровня 3кл.'!K13=0,"D","C"),IF('инд. оценка уровня 4 кл.'!K12=1,IF('инд. оценка уровня 3кл.'!K13=1,"A","B"))))</f>
        <v>D</v>
      </c>
      <c r="L13" s="10" t="str">
        <f>IF('инд. оценка уровня 4 кл.'!L12=" "," ",IF('инд. оценка уровня 4 кл.'!L12=0,IF('инд. оценка уровня 3кл.'!L13=0,"D","C"),IF('инд. оценка уровня 4 кл.'!L12=1,IF('инд. оценка уровня 3кл.'!L13=1,"A","B"))))</f>
        <v>D</v>
      </c>
      <c r="M13" s="10" t="str">
        <f>IF('инд. оценка уровня 4 кл.'!M12=" "," ",IF('инд. оценка уровня 4 кл.'!M12=0,IF('инд. оценка уровня 3кл.'!M13=0,"D","C"),IF('инд. оценка уровня 4 кл.'!M12=1,IF('инд. оценка уровня 3кл.'!M13=1,"A","B"))))</f>
        <v>D</v>
      </c>
      <c r="N13" s="10" t="str">
        <f>IF('инд. оценка уровня 4 кл.'!N12=" "," ",IF('инд. оценка уровня 4 кл.'!N12=0,IF('инд. оценка уровня 3кл.'!N13=0,"D","C"),IF('инд. оценка уровня 4 кл.'!N12=1,IF('инд. оценка уровня 3кл.'!N13=1,"A","B"))))</f>
        <v>D</v>
      </c>
      <c r="O13" s="10" t="str">
        <f>IF('инд. оценка уровня 4 кл.'!O12=" "," ",IF('инд. оценка уровня 4 кл.'!O12=0,IF('инд. оценка уровня 3кл.'!O13=0,"D","C"),IF('инд. оценка уровня 4 кл.'!O12=1,IF('инд. оценка уровня 3кл.'!O13=1,"A","B"))))</f>
        <v>D</v>
      </c>
      <c r="P13" s="10" t="str">
        <f>IF('инд. оценка уровня 4 кл.'!P12=" "," ",IF('инд. оценка уровня 4 кл.'!P12=0,IF('инд. оценка уровня 3кл.'!P13=0,"D","C"),IF('инд. оценка уровня 4 кл.'!P12=1,IF('инд. оценка уровня 3кл.'!P13=1,"A","B"))))</f>
        <v>D</v>
      </c>
      <c r="Q13" s="10" t="str">
        <f>IF('инд. оценка уровня 4 кл.'!Q12=" "," ",IF('инд. оценка уровня 4 кл.'!Q12=0,IF('инд. оценка уровня 3кл.'!Q13=0,"D","C"),IF('инд. оценка уровня 4 кл.'!Q12=1,IF('инд. оценка уровня 3кл.'!Q13=1,"A","B"))))</f>
        <v>D</v>
      </c>
      <c r="R13" s="10" t="str">
        <f>IF('инд. оценка уровня 4 кл.'!R12=" "," ",IF('инд. оценка уровня 4 кл.'!R12=0,IF('инд. оценка уровня 3кл.'!R13=0,"D","C"),IF('инд. оценка уровня 4 кл.'!R12=1,IF('инд. оценка уровня 3кл.'!R13=1,"A","B"))))</f>
        <v>D</v>
      </c>
      <c r="S13" s="10" t="str">
        <f>IF('инд. оценка уровня 4 кл.'!S12=" "," ",IF('инд. оценка уровня 4 кл.'!S12=0,IF('инд. оценка уровня 3кл.'!S13=0,"D","C"),IF('инд. оценка уровня 4 кл.'!S12=1,IF('инд. оценка уровня 3кл.'!S13=1,"A","B"))))</f>
        <v>D</v>
      </c>
      <c r="T13" s="10" t="str">
        <f>IF('инд. оценка уровня 4 кл.'!T12=" "," ",IF('инд. оценка уровня 4 кл.'!T12=0,IF('инд. оценка уровня 3кл.'!T13=0,"D","C"),IF('инд. оценка уровня 4 кл.'!T12=1,IF('инд. оценка уровня 3кл.'!T13=1,"A","B"))))</f>
        <v>D</v>
      </c>
      <c r="U13" s="10" t="str">
        <f>IF('инд. оценка уровня 4 кл.'!U12=" "," ",IF('инд. оценка уровня 4 кл.'!U12=0,IF('инд. оценка уровня 3кл.'!U13=0,"D","C"),IF('инд. оценка уровня 4 кл.'!U12=1,IF('инд. оценка уровня 3кл.'!U13=1,"A","B"))))</f>
        <v>D</v>
      </c>
      <c r="V13" s="10" t="str">
        <f>IF('инд. оценка уровня 4 кл.'!V12=" "," ",IF('инд. оценка уровня 4 кл.'!V12=0,IF('инд. оценка уровня 3кл.'!V13=0,"D","C"),IF('инд. оценка уровня 4 кл.'!V12=1,IF('инд. оценка уровня 3кл.'!V13=1,"A","B"))))</f>
        <v>D</v>
      </c>
      <c r="W13" s="10" t="str">
        <f>IF('инд. оценка уровня 4 кл.'!W12=" "," ",IF('инд. оценка уровня 4 кл.'!W12=0,IF('инд. оценка уровня 3кл.'!W13=0,"D","C"),IF('инд. оценка уровня 4 кл.'!W12=1,IF('инд. оценка уровня 3кл.'!W13=1,"A","B"))))</f>
        <v>D</v>
      </c>
      <c r="X13" s="10" t="str">
        <f>IF('инд. оценка уровня 4 кл.'!X12=" "," ",IF('инд. оценка уровня 4 кл.'!X12=0,IF('инд. оценка уровня 3кл.'!X13=0,"D","C"),IF('инд. оценка уровня 4 кл.'!X12=1,IF('инд. оценка уровня 3кл.'!X13=1,"A","B"))))</f>
        <v>D</v>
      </c>
      <c r="Y13" s="10" t="str">
        <f>IF('инд. оценка уровня 4 кл.'!Y12=" "," ",IF('инд. оценка уровня 4 кл.'!Y12=0,IF('инд. оценка уровня 3кл.'!Y13=0,"D","C"),IF('инд. оценка уровня 4 кл.'!Y12=1,IF('инд. оценка уровня 3кл.'!Y13=1,"A","B"))))</f>
        <v>D</v>
      </c>
      <c r="Z13" s="252"/>
      <c r="AA13" s="252"/>
      <c r="AB13" s="252"/>
    </row>
    <row r="14" spans="1:28" ht="11.25" customHeight="1" x14ac:dyDescent="0.3">
      <c r="A14" s="176">
        <v>9</v>
      </c>
      <c r="B14" s="149">
        <f>'Первичные данные 4 кл.'!B14</f>
        <v>0</v>
      </c>
      <c r="C14" s="10" t="str">
        <f>IF('инд. оценка уровня 4 кл.'!C13=" "," ",IF('инд. оценка уровня 4 кл.'!C13=0,IF('инд. оценка уровня 3кл.'!C14=0,"D","C"),IF('инд. оценка уровня 4 кл.'!C13=1,IF('инд. оценка уровня 3кл.'!C14=1,"A","B"))))</f>
        <v>D</v>
      </c>
      <c r="D14" s="10" t="str">
        <f>IF('инд. оценка уровня 4 кл.'!D13=" "," ",IF('инд. оценка уровня 4 кл.'!D13=0,IF('инд. оценка уровня 3кл.'!D14=0,"D","C"),IF('инд. оценка уровня 4 кл.'!D13=1,IF('инд. оценка уровня 3кл.'!D14=1,"A","B"))))</f>
        <v>D</v>
      </c>
      <c r="E14" s="10" t="str">
        <f>IF('инд. оценка уровня 4 кл.'!E13=" "," ",IF('инд. оценка уровня 4 кл.'!E13=0,IF('инд. оценка уровня 3кл.'!E14=0,"D","C"),IF('инд. оценка уровня 4 кл.'!E13=1,IF('инд. оценка уровня 3кл.'!E14=1,"A","B"))))</f>
        <v>D</v>
      </c>
      <c r="F14" s="10" t="str">
        <f>IF('инд. оценка уровня 4 кл.'!F13=" "," ",IF('инд. оценка уровня 4 кл.'!F13=0,IF('инд. оценка уровня 3кл.'!F14=0,"D","C"),IF('инд. оценка уровня 4 кл.'!F13=1,IF('инд. оценка уровня 3кл.'!F14=1,"A","B"))))</f>
        <v>D</v>
      </c>
      <c r="G14" s="10" t="str">
        <f>IF('инд. оценка уровня 4 кл.'!G13=" "," ",IF('инд. оценка уровня 4 кл.'!G13=0,IF('инд. оценка уровня 3кл.'!G14=0,"D","C"),IF('инд. оценка уровня 4 кл.'!G13=1,IF('инд. оценка уровня 3кл.'!G14=1,"A","B"))))</f>
        <v>D</v>
      </c>
      <c r="H14" s="10" t="str">
        <f>IF('инд. оценка уровня 4 кл.'!H13=" "," ",IF('инд. оценка уровня 4 кл.'!H13=0,IF('инд. оценка уровня 3кл.'!H14=0,"D","C"),IF('инд. оценка уровня 4 кл.'!H13=1,IF('инд. оценка уровня 3кл.'!H14=1,"A","B"))))</f>
        <v>D</v>
      </c>
      <c r="I14" s="10" t="str">
        <f>IF('инд. оценка уровня 4 кл.'!I13=" "," ",IF('инд. оценка уровня 4 кл.'!I13=0,IF('инд. оценка уровня 3кл.'!I14=0,"D","C"),IF('инд. оценка уровня 4 кл.'!I13=1,IF('инд. оценка уровня 3кл.'!I14=1,"A","B"))))</f>
        <v>D</v>
      </c>
      <c r="J14" s="10" t="str">
        <f>IF('инд. оценка уровня 4 кл.'!J13=" "," ",IF('инд. оценка уровня 4 кл.'!J13=0,IF('инд. оценка уровня 3кл.'!J14=0,"D","C"),IF('инд. оценка уровня 4 кл.'!J13=1,IF('инд. оценка уровня 3кл.'!J14=1,"A","B"))))</f>
        <v>D</v>
      </c>
      <c r="K14" s="10" t="str">
        <f>IF('инд. оценка уровня 4 кл.'!K13=" "," ",IF('инд. оценка уровня 4 кл.'!K13=0,IF('инд. оценка уровня 3кл.'!K14=0,"D","C"),IF('инд. оценка уровня 4 кл.'!K13=1,IF('инд. оценка уровня 3кл.'!K14=1,"A","B"))))</f>
        <v>D</v>
      </c>
      <c r="L14" s="10" t="str">
        <f>IF('инд. оценка уровня 4 кл.'!L13=" "," ",IF('инд. оценка уровня 4 кл.'!L13=0,IF('инд. оценка уровня 3кл.'!L14=0,"D","C"),IF('инд. оценка уровня 4 кл.'!L13=1,IF('инд. оценка уровня 3кл.'!L14=1,"A","B"))))</f>
        <v>D</v>
      </c>
      <c r="M14" s="10" t="str">
        <f>IF('инд. оценка уровня 4 кл.'!M13=" "," ",IF('инд. оценка уровня 4 кл.'!M13=0,IF('инд. оценка уровня 3кл.'!M14=0,"D","C"),IF('инд. оценка уровня 4 кл.'!M13=1,IF('инд. оценка уровня 3кл.'!M14=1,"A","B"))))</f>
        <v>D</v>
      </c>
      <c r="N14" s="10" t="str">
        <f>IF('инд. оценка уровня 4 кл.'!N13=" "," ",IF('инд. оценка уровня 4 кл.'!N13=0,IF('инд. оценка уровня 3кл.'!N14=0,"D","C"),IF('инд. оценка уровня 4 кл.'!N13=1,IF('инд. оценка уровня 3кл.'!N14=1,"A","B"))))</f>
        <v>D</v>
      </c>
      <c r="O14" s="10" t="str">
        <f>IF('инд. оценка уровня 4 кл.'!O13=" "," ",IF('инд. оценка уровня 4 кл.'!O13=0,IF('инд. оценка уровня 3кл.'!O14=0,"D","C"),IF('инд. оценка уровня 4 кл.'!O13=1,IF('инд. оценка уровня 3кл.'!O14=1,"A","B"))))</f>
        <v>D</v>
      </c>
      <c r="P14" s="10" t="str">
        <f>IF('инд. оценка уровня 4 кл.'!P13=" "," ",IF('инд. оценка уровня 4 кл.'!P13=0,IF('инд. оценка уровня 3кл.'!P14=0,"D","C"),IF('инд. оценка уровня 4 кл.'!P13=1,IF('инд. оценка уровня 3кл.'!P14=1,"A","B"))))</f>
        <v>D</v>
      </c>
      <c r="Q14" s="10" t="str">
        <f>IF('инд. оценка уровня 4 кл.'!Q13=" "," ",IF('инд. оценка уровня 4 кл.'!Q13=0,IF('инд. оценка уровня 3кл.'!Q14=0,"D","C"),IF('инд. оценка уровня 4 кл.'!Q13=1,IF('инд. оценка уровня 3кл.'!Q14=1,"A","B"))))</f>
        <v>D</v>
      </c>
      <c r="R14" s="10" t="str">
        <f>IF('инд. оценка уровня 4 кл.'!R13=" "," ",IF('инд. оценка уровня 4 кл.'!R13=0,IF('инд. оценка уровня 3кл.'!R14=0,"D","C"),IF('инд. оценка уровня 4 кл.'!R13=1,IF('инд. оценка уровня 3кл.'!R14=1,"A","B"))))</f>
        <v>D</v>
      </c>
      <c r="S14" s="10" t="str">
        <f>IF('инд. оценка уровня 4 кл.'!S13=" "," ",IF('инд. оценка уровня 4 кл.'!S13=0,IF('инд. оценка уровня 3кл.'!S14=0,"D","C"),IF('инд. оценка уровня 4 кл.'!S13=1,IF('инд. оценка уровня 3кл.'!S14=1,"A","B"))))</f>
        <v>D</v>
      </c>
      <c r="T14" s="10" t="str">
        <f>IF('инд. оценка уровня 4 кл.'!T13=" "," ",IF('инд. оценка уровня 4 кл.'!T13=0,IF('инд. оценка уровня 3кл.'!T14=0,"D","C"),IF('инд. оценка уровня 4 кл.'!T13=1,IF('инд. оценка уровня 3кл.'!T14=1,"A","B"))))</f>
        <v>D</v>
      </c>
      <c r="U14" s="10" t="str">
        <f>IF('инд. оценка уровня 4 кл.'!U13=" "," ",IF('инд. оценка уровня 4 кл.'!U13=0,IF('инд. оценка уровня 3кл.'!U14=0,"D","C"),IF('инд. оценка уровня 4 кл.'!U13=1,IF('инд. оценка уровня 3кл.'!U14=1,"A","B"))))</f>
        <v>D</v>
      </c>
      <c r="V14" s="10" t="str">
        <f>IF('инд. оценка уровня 4 кл.'!V13=" "," ",IF('инд. оценка уровня 4 кл.'!V13=0,IF('инд. оценка уровня 3кл.'!V14=0,"D","C"),IF('инд. оценка уровня 4 кл.'!V13=1,IF('инд. оценка уровня 3кл.'!V14=1,"A","B"))))</f>
        <v>D</v>
      </c>
      <c r="W14" s="10" t="str">
        <f>IF('инд. оценка уровня 4 кл.'!W13=" "," ",IF('инд. оценка уровня 4 кл.'!W13=0,IF('инд. оценка уровня 3кл.'!W14=0,"D","C"),IF('инд. оценка уровня 4 кл.'!W13=1,IF('инд. оценка уровня 3кл.'!W14=1,"A","B"))))</f>
        <v>D</v>
      </c>
      <c r="X14" s="10" t="str">
        <f>IF('инд. оценка уровня 4 кл.'!X13=" "," ",IF('инд. оценка уровня 4 кл.'!X13=0,IF('инд. оценка уровня 3кл.'!X14=0,"D","C"),IF('инд. оценка уровня 4 кл.'!X13=1,IF('инд. оценка уровня 3кл.'!X14=1,"A","B"))))</f>
        <v>D</v>
      </c>
      <c r="Y14" s="10" t="str">
        <f>IF('инд. оценка уровня 4 кл.'!Y13=" "," ",IF('инд. оценка уровня 4 кл.'!Y13=0,IF('инд. оценка уровня 3кл.'!Y14=0,"D","C"),IF('инд. оценка уровня 4 кл.'!Y13=1,IF('инд. оценка уровня 3кл.'!Y14=1,"A","B"))))</f>
        <v>D</v>
      </c>
      <c r="Z14" s="252"/>
      <c r="AA14" s="252"/>
      <c r="AB14" s="252"/>
    </row>
    <row r="15" spans="1:28" ht="11.25" customHeight="1" x14ac:dyDescent="0.3">
      <c r="A15" s="176">
        <v>10</v>
      </c>
      <c r="B15" s="149">
        <f>'Первичные данные 4 кл.'!B15</f>
        <v>0</v>
      </c>
      <c r="C15" s="10" t="str">
        <f>IF('инд. оценка уровня 4 кл.'!C14=" "," ",IF('инд. оценка уровня 4 кл.'!C14=0,IF('инд. оценка уровня 3кл.'!C15=0,"D","C"),IF('инд. оценка уровня 4 кл.'!C14=1,IF('инд. оценка уровня 3кл.'!C15=1,"A","B"))))</f>
        <v>D</v>
      </c>
      <c r="D15" s="10" t="str">
        <f>IF('инд. оценка уровня 4 кл.'!D14=" "," ",IF('инд. оценка уровня 4 кл.'!D14=0,IF('инд. оценка уровня 3кл.'!D15=0,"D","C"),IF('инд. оценка уровня 4 кл.'!D14=1,IF('инд. оценка уровня 3кл.'!D15=1,"A","B"))))</f>
        <v>D</v>
      </c>
      <c r="E15" s="10" t="str">
        <f>IF('инд. оценка уровня 4 кл.'!E14=" "," ",IF('инд. оценка уровня 4 кл.'!E14=0,IF('инд. оценка уровня 3кл.'!E15=0,"D","C"),IF('инд. оценка уровня 4 кл.'!E14=1,IF('инд. оценка уровня 3кл.'!E15=1,"A","B"))))</f>
        <v>D</v>
      </c>
      <c r="F15" s="10" t="str">
        <f>IF('инд. оценка уровня 4 кл.'!F14=" "," ",IF('инд. оценка уровня 4 кл.'!F14=0,IF('инд. оценка уровня 3кл.'!F15=0,"D","C"),IF('инд. оценка уровня 4 кл.'!F14=1,IF('инд. оценка уровня 3кл.'!F15=1,"A","B"))))</f>
        <v>D</v>
      </c>
      <c r="G15" s="10" t="str">
        <f>IF('инд. оценка уровня 4 кл.'!G14=" "," ",IF('инд. оценка уровня 4 кл.'!G14=0,IF('инд. оценка уровня 3кл.'!G15=0,"D","C"),IF('инд. оценка уровня 4 кл.'!G14=1,IF('инд. оценка уровня 3кл.'!G15=1,"A","B"))))</f>
        <v>D</v>
      </c>
      <c r="H15" s="10" t="str">
        <f>IF('инд. оценка уровня 4 кл.'!H14=" "," ",IF('инд. оценка уровня 4 кл.'!H14=0,IF('инд. оценка уровня 3кл.'!H15=0,"D","C"),IF('инд. оценка уровня 4 кл.'!H14=1,IF('инд. оценка уровня 3кл.'!H15=1,"A","B"))))</f>
        <v>D</v>
      </c>
      <c r="I15" s="10" t="str">
        <f>IF('инд. оценка уровня 4 кл.'!I14=" "," ",IF('инд. оценка уровня 4 кл.'!I14=0,IF('инд. оценка уровня 3кл.'!I15=0,"D","C"),IF('инд. оценка уровня 4 кл.'!I14=1,IF('инд. оценка уровня 3кл.'!I15=1,"A","B"))))</f>
        <v>D</v>
      </c>
      <c r="J15" s="10" t="str">
        <f>IF('инд. оценка уровня 4 кл.'!J14=" "," ",IF('инд. оценка уровня 4 кл.'!J14=0,IF('инд. оценка уровня 3кл.'!J15=0,"D","C"),IF('инд. оценка уровня 4 кл.'!J14=1,IF('инд. оценка уровня 3кл.'!J15=1,"A","B"))))</f>
        <v>D</v>
      </c>
      <c r="K15" s="10" t="str">
        <f>IF('инд. оценка уровня 4 кл.'!K14=" "," ",IF('инд. оценка уровня 4 кл.'!K14=0,IF('инд. оценка уровня 3кл.'!K15=0,"D","C"),IF('инд. оценка уровня 4 кл.'!K14=1,IF('инд. оценка уровня 3кл.'!K15=1,"A","B"))))</f>
        <v>D</v>
      </c>
      <c r="L15" s="10" t="str">
        <f>IF('инд. оценка уровня 4 кл.'!L14=" "," ",IF('инд. оценка уровня 4 кл.'!L14=0,IF('инд. оценка уровня 3кл.'!L15=0,"D","C"),IF('инд. оценка уровня 4 кл.'!L14=1,IF('инд. оценка уровня 3кл.'!L15=1,"A","B"))))</f>
        <v>D</v>
      </c>
      <c r="M15" s="10" t="str">
        <f>IF('инд. оценка уровня 4 кл.'!M14=" "," ",IF('инд. оценка уровня 4 кл.'!M14=0,IF('инд. оценка уровня 3кл.'!M15=0,"D","C"),IF('инд. оценка уровня 4 кл.'!M14=1,IF('инд. оценка уровня 3кл.'!M15=1,"A","B"))))</f>
        <v>D</v>
      </c>
      <c r="N15" s="10" t="str">
        <f>IF('инд. оценка уровня 4 кл.'!N14=" "," ",IF('инд. оценка уровня 4 кл.'!N14=0,IF('инд. оценка уровня 3кл.'!N15=0,"D","C"),IF('инд. оценка уровня 4 кл.'!N14=1,IF('инд. оценка уровня 3кл.'!N15=1,"A","B"))))</f>
        <v>D</v>
      </c>
      <c r="O15" s="10" t="str">
        <f>IF('инд. оценка уровня 4 кл.'!O14=" "," ",IF('инд. оценка уровня 4 кл.'!O14=0,IF('инд. оценка уровня 3кл.'!O15=0,"D","C"),IF('инд. оценка уровня 4 кл.'!O14=1,IF('инд. оценка уровня 3кл.'!O15=1,"A","B"))))</f>
        <v>D</v>
      </c>
      <c r="P15" s="10" t="str">
        <f>IF('инд. оценка уровня 4 кл.'!P14=" "," ",IF('инд. оценка уровня 4 кл.'!P14=0,IF('инд. оценка уровня 3кл.'!P15=0,"D","C"),IF('инд. оценка уровня 4 кл.'!P14=1,IF('инд. оценка уровня 3кл.'!P15=1,"A","B"))))</f>
        <v>D</v>
      </c>
      <c r="Q15" s="10" t="str">
        <f>IF('инд. оценка уровня 4 кл.'!Q14=" "," ",IF('инд. оценка уровня 4 кл.'!Q14=0,IF('инд. оценка уровня 3кл.'!Q15=0,"D","C"),IF('инд. оценка уровня 4 кл.'!Q14=1,IF('инд. оценка уровня 3кл.'!Q15=1,"A","B"))))</f>
        <v>D</v>
      </c>
      <c r="R15" s="10" t="str">
        <f>IF('инд. оценка уровня 4 кл.'!R14=" "," ",IF('инд. оценка уровня 4 кл.'!R14=0,IF('инд. оценка уровня 3кл.'!R15=0,"D","C"),IF('инд. оценка уровня 4 кл.'!R14=1,IF('инд. оценка уровня 3кл.'!R15=1,"A","B"))))</f>
        <v>D</v>
      </c>
      <c r="S15" s="10" t="str">
        <f>IF('инд. оценка уровня 4 кл.'!S14=" "," ",IF('инд. оценка уровня 4 кл.'!S14=0,IF('инд. оценка уровня 3кл.'!S15=0,"D","C"),IF('инд. оценка уровня 4 кл.'!S14=1,IF('инд. оценка уровня 3кл.'!S15=1,"A","B"))))</f>
        <v>D</v>
      </c>
      <c r="T15" s="10" t="str">
        <f>IF('инд. оценка уровня 4 кл.'!T14=" "," ",IF('инд. оценка уровня 4 кл.'!T14=0,IF('инд. оценка уровня 3кл.'!T15=0,"D","C"),IF('инд. оценка уровня 4 кл.'!T14=1,IF('инд. оценка уровня 3кл.'!T15=1,"A","B"))))</f>
        <v>D</v>
      </c>
      <c r="U15" s="10" t="str">
        <f>IF('инд. оценка уровня 4 кл.'!U14=" "," ",IF('инд. оценка уровня 4 кл.'!U14=0,IF('инд. оценка уровня 3кл.'!U15=0,"D","C"),IF('инд. оценка уровня 4 кл.'!U14=1,IF('инд. оценка уровня 3кл.'!U15=1,"A","B"))))</f>
        <v>D</v>
      </c>
      <c r="V15" s="10" t="str">
        <f>IF('инд. оценка уровня 4 кл.'!V14=" "," ",IF('инд. оценка уровня 4 кл.'!V14=0,IF('инд. оценка уровня 3кл.'!V15=0,"D","C"),IF('инд. оценка уровня 4 кл.'!V14=1,IF('инд. оценка уровня 3кл.'!V15=1,"A","B"))))</f>
        <v>D</v>
      </c>
      <c r="W15" s="10" t="str">
        <f>IF('инд. оценка уровня 4 кл.'!W14=" "," ",IF('инд. оценка уровня 4 кл.'!W14=0,IF('инд. оценка уровня 3кл.'!W15=0,"D","C"),IF('инд. оценка уровня 4 кл.'!W14=1,IF('инд. оценка уровня 3кл.'!W15=1,"A","B"))))</f>
        <v>D</v>
      </c>
      <c r="X15" s="10" t="str">
        <f>IF('инд. оценка уровня 4 кл.'!X14=" "," ",IF('инд. оценка уровня 4 кл.'!X14=0,IF('инд. оценка уровня 3кл.'!X15=0,"D","C"),IF('инд. оценка уровня 4 кл.'!X14=1,IF('инд. оценка уровня 3кл.'!X15=1,"A","B"))))</f>
        <v>D</v>
      </c>
      <c r="Y15" s="10" t="str">
        <f>IF('инд. оценка уровня 4 кл.'!Y14=" "," ",IF('инд. оценка уровня 4 кл.'!Y14=0,IF('инд. оценка уровня 3кл.'!Y15=0,"D","C"),IF('инд. оценка уровня 4 кл.'!Y14=1,IF('инд. оценка уровня 3кл.'!Y15=1,"A","B"))))</f>
        <v>D</v>
      </c>
      <c r="Z15" s="252"/>
      <c r="AA15" s="252"/>
      <c r="AB15" s="252"/>
    </row>
    <row r="16" spans="1:28" ht="11.25" customHeight="1" x14ac:dyDescent="0.3">
      <c r="A16" s="176">
        <v>11</v>
      </c>
      <c r="B16" s="149">
        <f>'Первичные данные 4 кл.'!B16</f>
        <v>0</v>
      </c>
      <c r="C16" s="10" t="str">
        <f>IF('инд. оценка уровня 4 кл.'!C15=" "," ",IF('инд. оценка уровня 4 кл.'!C15=0,IF('инд. оценка уровня 3кл.'!C16=0,"D","C"),IF('инд. оценка уровня 4 кл.'!C15=1,IF('инд. оценка уровня 3кл.'!C16=1,"A","B"))))</f>
        <v>D</v>
      </c>
      <c r="D16" s="10" t="str">
        <f>IF('инд. оценка уровня 4 кл.'!D15=" "," ",IF('инд. оценка уровня 4 кл.'!D15=0,IF('инд. оценка уровня 3кл.'!D16=0,"D","C"),IF('инд. оценка уровня 4 кл.'!D15=1,IF('инд. оценка уровня 3кл.'!D16=1,"A","B"))))</f>
        <v>D</v>
      </c>
      <c r="E16" s="10" t="str">
        <f>IF('инд. оценка уровня 4 кл.'!E15=" "," ",IF('инд. оценка уровня 4 кл.'!E15=0,IF('инд. оценка уровня 3кл.'!E16=0,"D","C"),IF('инд. оценка уровня 4 кл.'!E15=1,IF('инд. оценка уровня 3кл.'!E16=1,"A","B"))))</f>
        <v>D</v>
      </c>
      <c r="F16" s="10" t="str">
        <f>IF('инд. оценка уровня 4 кл.'!F15=" "," ",IF('инд. оценка уровня 4 кл.'!F15=0,IF('инд. оценка уровня 3кл.'!F16=0,"D","C"),IF('инд. оценка уровня 4 кл.'!F15=1,IF('инд. оценка уровня 3кл.'!F16=1,"A","B"))))</f>
        <v>D</v>
      </c>
      <c r="G16" s="10" t="str">
        <f>IF('инд. оценка уровня 4 кл.'!G15=" "," ",IF('инд. оценка уровня 4 кл.'!G15=0,IF('инд. оценка уровня 3кл.'!G16=0,"D","C"),IF('инд. оценка уровня 4 кл.'!G15=1,IF('инд. оценка уровня 3кл.'!G16=1,"A","B"))))</f>
        <v>D</v>
      </c>
      <c r="H16" s="10" t="str">
        <f>IF('инд. оценка уровня 4 кл.'!H15=" "," ",IF('инд. оценка уровня 4 кл.'!H15=0,IF('инд. оценка уровня 3кл.'!H16=0,"D","C"),IF('инд. оценка уровня 4 кл.'!H15=1,IF('инд. оценка уровня 3кл.'!H16=1,"A","B"))))</f>
        <v>D</v>
      </c>
      <c r="I16" s="10" t="str">
        <f>IF('инд. оценка уровня 4 кл.'!I15=" "," ",IF('инд. оценка уровня 4 кл.'!I15=0,IF('инд. оценка уровня 3кл.'!I16=0,"D","C"),IF('инд. оценка уровня 4 кл.'!I15=1,IF('инд. оценка уровня 3кл.'!I16=1,"A","B"))))</f>
        <v>D</v>
      </c>
      <c r="J16" s="10" t="str">
        <f>IF('инд. оценка уровня 4 кл.'!J15=" "," ",IF('инд. оценка уровня 4 кл.'!J15=0,IF('инд. оценка уровня 3кл.'!J16=0,"D","C"),IF('инд. оценка уровня 4 кл.'!J15=1,IF('инд. оценка уровня 3кл.'!J16=1,"A","B"))))</f>
        <v>D</v>
      </c>
      <c r="K16" s="10" t="str">
        <f>IF('инд. оценка уровня 4 кл.'!K15=" "," ",IF('инд. оценка уровня 4 кл.'!K15=0,IF('инд. оценка уровня 3кл.'!K16=0,"D","C"),IF('инд. оценка уровня 4 кл.'!K15=1,IF('инд. оценка уровня 3кл.'!K16=1,"A","B"))))</f>
        <v>D</v>
      </c>
      <c r="L16" s="10" t="str">
        <f>IF('инд. оценка уровня 4 кл.'!L15=" "," ",IF('инд. оценка уровня 4 кл.'!L15=0,IF('инд. оценка уровня 3кл.'!L16=0,"D","C"),IF('инд. оценка уровня 4 кл.'!L15=1,IF('инд. оценка уровня 3кл.'!L16=1,"A","B"))))</f>
        <v>D</v>
      </c>
      <c r="M16" s="10" t="str">
        <f>IF('инд. оценка уровня 4 кл.'!M15=" "," ",IF('инд. оценка уровня 4 кл.'!M15=0,IF('инд. оценка уровня 3кл.'!M16=0,"D","C"),IF('инд. оценка уровня 4 кл.'!M15=1,IF('инд. оценка уровня 3кл.'!M16=1,"A","B"))))</f>
        <v>D</v>
      </c>
      <c r="N16" s="10" t="str">
        <f>IF('инд. оценка уровня 4 кл.'!N15=" "," ",IF('инд. оценка уровня 4 кл.'!N15=0,IF('инд. оценка уровня 3кл.'!N16=0,"D","C"),IF('инд. оценка уровня 4 кл.'!N15=1,IF('инд. оценка уровня 3кл.'!N16=1,"A","B"))))</f>
        <v>D</v>
      </c>
      <c r="O16" s="10" t="str">
        <f>IF('инд. оценка уровня 4 кл.'!O15=" "," ",IF('инд. оценка уровня 4 кл.'!O15=0,IF('инд. оценка уровня 3кл.'!O16=0,"D","C"),IF('инд. оценка уровня 4 кл.'!O15=1,IF('инд. оценка уровня 3кл.'!O16=1,"A","B"))))</f>
        <v>D</v>
      </c>
      <c r="P16" s="10" t="str">
        <f>IF('инд. оценка уровня 4 кл.'!P15=" "," ",IF('инд. оценка уровня 4 кл.'!P15=0,IF('инд. оценка уровня 3кл.'!P16=0,"D","C"),IF('инд. оценка уровня 4 кл.'!P15=1,IF('инд. оценка уровня 3кл.'!P16=1,"A","B"))))</f>
        <v>D</v>
      </c>
      <c r="Q16" s="10" t="str">
        <f>IF('инд. оценка уровня 4 кл.'!Q15=" "," ",IF('инд. оценка уровня 4 кл.'!Q15=0,IF('инд. оценка уровня 3кл.'!Q16=0,"D","C"),IF('инд. оценка уровня 4 кл.'!Q15=1,IF('инд. оценка уровня 3кл.'!Q16=1,"A","B"))))</f>
        <v>D</v>
      </c>
      <c r="R16" s="10" t="str">
        <f>IF('инд. оценка уровня 4 кл.'!R15=" "," ",IF('инд. оценка уровня 4 кл.'!R15=0,IF('инд. оценка уровня 3кл.'!R16=0,"D","C"),IF('инд. оценка уровня 4 кл.'!R15=1,IF('инд. оценка уровня 3кл.'!R16=1,"A","B"))))</f>
        <v>D</v>
      </c>
      <c r="S16" s="10" t="str">
        <f>IF('инд. оценка уровня 4 кл.'!S15=" "," ",IF('инд. оценка уровня 4 кл.'!S15=0,IF('инд. оценка уровня 3кл.'!S16=0,"D","C"),IF('инд. оценка уровня 4 кл.'!S15=1,IF('инд. оценка уровня 3кл.'!S16=1,"A","B"))))</f>
        <v>D</v>
      </c>
      <c r="T16" s="10" t="str">
        <f>IF('инд. оценка уровня 4 кл.'!T15=" "," ",IF('инд. оценка уровня 4 кл.'!T15=0,IF('инд. оценка уровня 3кл.'!T16=0,"D","C"),IF('инд. оценка уровня 4 кл.'!T15=1,IF('инд. оценка уровня 3кл.'!T16=1,"A","B"))))</f>
        <v>D</v>
      </c>
      <c r="U16" s="10" t="str">
        <f>IF('инд. оценка уровня 4 кл.'!U15=" "," ",IF('инд. оценка уровня 4 кл.'!U15=0,IF('инд. оценка уровня 3кл.'!U16=0,"D","C"),IF('инд. оценка уровня 4 кл.'!U15=1,IF('инд. оценка уровня 3кл.'!U16=1,"A","B"))))</f>
        <v>D</v>
      </c>
      <c r="V16" s="10" t="str">
        <f>IF('инд. оценка уровня 4 кл.'!V15=" "," ",IF('инд. оценка уровня 4 кл.'!V15=0,IF('инд. оценка уровня 3кл.'!V16=0,"D","C"),IF('инд. оценка уровня 4 кл.'!V15=1,IF('инд. оценка уровня 3кл.'!V16=1,"A","B"))))</f>
        <v>D</v>
      </c>
      <c r="W16" s="10" t="str">
        <f>IF('инд. оценка уровня 4 кл.'!W15=" "," ",IF('инд. оценка уровня 4 кл.'!W15=0,IF('инд. оценка уровня 3кл.'!W16=0,"D","C"),IF('инд. оценка уровня 4 кл.'!W15=1,IF('инд. оценка уровня 3кл.'!W16=1,"A","B"))))</f>
        <v>D</v>
      </c>
      <c r="X16" s="10" t="str">
        <f>IF('инд. оценка уровня 4 кл.'!X15=" "," ",IF('инд. оценка уровня 4 кл.'!X15=0,IF('инд. оценка уровня 3кл.'!X16=0,"D","C"),IF('инд. оценка уровня 4 кл.'!X15=1,IF('инд. оценка уровня 3кл.'!X16=1,"A","B"))))</f>
        <v>D</v>
      </c>
      <c r="Y16" s="10" t="str">
        <f>IF('инд. оценка уровня 4 кл.'!Y15=" "," ",IF('инд. оценка уровня 4 кл.'!Y15=0,IF('инд. оценка уровня 3кл.'!Y16=0,"D","C"),IF('инд. оценка уровня 4 кл.'!Y15=1,IF('инд. оценка уровня 3кл.'!Y16=1,"A","B"))))</f>
        <v>D</v>
      </c>
      <c r="Z16" s="252"/>
      <c r="AA16" s="252"/>
      <c r="AB16" s="252"/>
    </row>
    <row r="17" spans="1:28" ht="11.25" customHeight="1" x14ac:dyDescent="0.3">
      <c r="A17" s="176">
        <v>12</v>
      </c>
      <c r="B17" s="149">
        <f>'Первичные данные 4 кл.'!B17</f>
        <v>0</v>
      </c>
      <c r="C17" s="10" t="str">
        <f>IF('инд. оценка уровня 4 кл.'!C16=" "," ",IF('инд. оценка уровня 4 кл.'!C16=0,IF('инд. оценка уровня 3кл.'!C17=0,"D","C"),IF('инд. оценка уровня 4 кл.'!C16=1,IF('инд. оценка уровня 3кл.'!C17=1,"A","B"))))</f>
        <v>D</v>
      </c>
      <c r="D17" s="10" t="str">
        <f>IF('инд. оценка уровня 4 кл.'!D16=" "," ",IF('инд. оценка уровня 4 кл.'!D16=0,IF('инд. оценка уровня 3кл.'!D17=0,"D","C"),IF('инд. оценка уровня 4 кл.'!D16=1,IF('инд. оценка уровня 3кл.'!D17=1,"A","B"))))</f>
        <v>D</v>
      </c>
      <c r="E17" s="10" t="str">
        <f>IF('инд. оценка уровня 4 кл.'!E16=" "," ",IF('инд. оценка уровня 4 кл.'!E16=0,IF('инд. оценка уровня 3кл.'!E17=0,"D","C"),IF('инд. оценка уровня 4 кл.'!E16=1,IF('инд. оценка уровня 3кл.'!E17=1,"A","B"))))</f>
        <v>D</v>
      </c>
      <c r="F17" s="10" t="str">
        <f>IF('инд. оценка уровня 4 кл.'!F16=" "," ",IF('инд. оценка уровня 4 кл.'!F16=0,IF('инд. оценка уровня 3кл.'!F17=0,"D","C"),IF('инд. оценка уровня 4 кл.'!F16=1,IF('инд. оценка уровня 3кл.'!F17=1,"A","B"))))</f>
        <v>D</v>
      </c>
      <c r="G17" s="10" t="str">
        <f>IF('инд. оценка уровня 4 кл.'!G16=" "," ",IF('инд. оценка уровня 4 кл.'!G16=0,IF('инд. оценка уровня 3кл.'!G17=0,"D","C"),IF('инд. оценка уровня 4 кл.'!G16=1,IF('инд. оценка уровня 3кл.'!G17=1,"A","B"))))</f>
        <v>D</v>
      </c>
      <c r="H17" s="10" t="str">
        <f>IF('инд. оценка уровня 4 кл.'!H16=" "," ",IF('инд. оценка уровня 4 кл.'!H16=0,IF('инд. оценка уровня 3кл.'!H17=0,"D","C"),IF('инд. оценка уровня 4 кл.'!H16=1,IF('инд. оценка уровня 3кл.'!H17=1,"A","B"))))</f>
        <v>D</v>
      </c>
      <c r="I17" s="10" t="str">
        <f>IF('инд. оценка уровня 4 кл.'!I16=" "," ",IF('инд. оценка уровня 4 кл.'!I16=0,IF('инд. оценка уровня 3кл.'!I17=0,"D","C"),IF('инд. оценка уровня 4 кл.'!I16=1,IF('инд. оценка уровня 3кл.'!I17=1,"A","B"))))</f>
        <v>D</v>
      </c>
      <c r="J17" s="10" t="str">
        <f>IF('инд. оценка уровня 4 кл.'!J16=" "," ",IF('инд. оценка уровня 4 кл.'!J16=0,IF('инд. оценка уровня 3кл.'!J17=0,"D","C"),IF('инд. оценка уровня 4 кл.'!J16=1,IF('инд. оценка уровня 3кл.'!J17=1,"A","B"))))</f>
        <v>D</v>
      </c>
      <c r="K17" s="10" t="str">
        <f>IF('инд. оценка уровня 4 кл.'!K16=" "," ",IF('инд. оценка уровня 4 кл.'!K16=0,IF('инд. оценка уровня 3кл.'!K17=0,"D","C"),IF('инд. оценка уровня 4 кл.'!K16=1,IF('инд. оценка уровня 3кл.'!K17=1,"A","B"))))</f>
        <v>D</v>
      </c>
      <c r="L17" s="10" t="str">
        <f>IF('инд. оценка уровня 4 кл.'!L16=" "," ",IF('инд. оценка уровня 4 кл.'!L16=0,IF('инд. оценка уровня 3кл.'!L17=0,"D","C"),IF('инд. оценка уровня 4 кл.'!L16=1,IF('инд. оценка уровня 3кл.'!L17=1,"A","B"))))</f>
        <v>D</v>
      </c>
      <c r="M17" s="10" t="str">
        <f>IF('инд. оценка уровня 4 кл.'!M16=" "," ",IF('инд. оценка уровня 4 кл.'!M16=0,IF('инд. оценка уровня 3кл.'!M17=0,"D","C"),IF('инд. оценка уровня 4 кл.'!M16=1,IF('инд. оценка уровня 3кл.'!M17=1,"A","B"))))</f>
        <v>D</v>
      </c>
      <c r="N17" s="10" t="str">
        <f>IF('инд. оценка уровня 4 кл.'!N16=" "," ",IF('инд. оценка уровня 4 кл.'!N16=0,IF('инд. оценка уровня 3кл.'!N17=0,"D","C"),IF('инд. оценка уровня 4 кл.'!N16=1,IF('инд. оценка уровня 3кл.'!N17=1,"A","B"))))</f>
        <v>D</v>
      </c>
      <c r="O17" s="10" t="str">
        <f>IF('инд. оценка уровня 4 кл.'!O16=" "," ",IF('инд. оценка уровня 4 кл.'!O16=0,IF('инд. оценка уровня 3кл.'!O17=0,"D","C"),IF('инд. оценка уровня 4 кл.'!O16=1,IF('инд. оценка уровня 3кл.'!O17=1,"A","B"))))</f>
        <v>D</v>
      </c>
      <c r="P17" s="10" t="str">
        <f>IF('инд. оценка уровня 4 кл.'!P16=" "," ",IF('инд. оценка уровня 4 кл.'!P16=0,IF('инд. оценка уровня 3кл.'!P17=0,"D","C"),IF('инд. оценка уровня 4 кл.'!P16=1,IF('инд. оценка уровня 3кл.'!P17=1,"A","B"))))</f>
        <v>D</v>
      </c>
      <c r="Q17" s="10" t="str">
        <f>IF('инд. оценка уровня 4 кл.'!Q16=" "," ",IF('инд. оценка уровня 4 кл.'!Q16=0,IF('инд. оценка уровня 3кл.'!Q17=0,"D","C"),IF('инд. оценка уровня 4 кл.'!Q16=1,IF('инд. оценка уровня 3кл.'!Q17=1,"A","B"))))</f>
        <v>D</v>
      </c>
      <c r="R17" s="10" t="str">
        <f>IF('инд. оценка уровня 4 кл.'!R16=" "," ",IF('инд. оценка уровня 4 кл.'!R16=0,IF('инд. оценка уровня 3кл.'!R17=0,"D","C"),IF('инд. оценка уровня 4 кл.'!R16=1,IF('инд. оценка уровня 3кл.'!R17=1,"A","B"))))</f>
        <v>D</v>
      </c>
      <c r="S17" s="10" t="str">
        <f>IF('инд. оценка уровня 4 кл.'!S16=" "," ",IF('инд. оценка уровня 4 кл.'!S16=0,IF('инд. оценка уровня 3кл.'!S17=0,"D","C"),IF('инд. оценка уровня 4 кл.'!S16=1,IF('инд. оценка уровня 3кл.'!S17=1,"A","B"))))</f>
        <v>D</v>
      </c>
      <c r="T17" s="10" t="str">
        <f>IF('инд. оценка уровня 4 кл.'!T16=" "," ",IF('инд. оценка уровня 4 кл.'!T16=0,IF('инд. оценка уровня 3кл.'!T17=0,"D","C"),IF('инд. оценка уровня 4 кл.'!T16=1,IF('инд. оценка уровня 3кл.'!T17=1,"A","B"))))</f>
        <v>D</v>
      </c>
      <c r="U17" s="10" t="str">
        <f>IF('инд. оценка уровня 4 кл.'!U16=" "," ",IF('инд. оценка уровня 4 кл.'!U16=0,IF('инд. оценка уровня 3кл.'!U17=0,"D","C"),IF('инд. оценка уровня 4 кл.'!U16=1,IF('инд. оценка уровня 3кл.'!U17=1,"A","B"))))</f>
        <v>D</v>
      </c>
      <c r="V17" s="10" t="str">
        <f>IF('инд. оценка уровня 4 кл.'!V16=" "," ",IF('инд. оценка уровня 4 кл.'!V16=0,IF('инд. оценка уровня 3кл.'!V17=0,"D","C"),IF('инд. оценка уровня 4 кл.'!V16=1,IF('инд. оценка уровня 3кл.'!V17=1,"A","B"))))</f>
        <v>D</v>
      </c>
      <c r="W17" s="10" t="str">
        <f>IF('инд. оценка уровня 4 кл.'!W16=" "," ",IF('инд. оценка уровня 4 кл.'!W16=0,IF('инд. оценка уровня 3кл.'!W17=0,"D","C"),IF('инд. оценка уровня 4 кл.'!W16=1,IF('инд. оценка уровня 3кл.'!W17=1,"A","B"))))</f>
        <v>D</v>
      </c>
      <c r="X17" s="10" t="str">
        <f>IF('инд. оценка уровня 4 кл.'!X16=" "," ",IF('инд. оценка уровня 4 кл.'!X16=0,IF('инд. оценка уровня 3кл.'!X17=0,"D","C"),IF('инд. оценка уровня 4 кл.'!X16=1,IF('инд. оценка уровня 3кл.'!X17=1,"A","B"))))</f>
        <v>D</v>
      </c>
      <c r="Y17" s="10" t="str">
        <f>IF('инд. оценка уровня 4 кл.'!Y16=" "," ",IF('инд. оценка уровня 4 кл.'!Y16=0,IF('инд. оценка уровня 3кл.'!Y17=0,"D","C"),IF('инд. оценка уровня 4 кл.'!Y16=1,IF('инд. оценка уровня 3кл.'!Y17=1,"A","B"))))</f>
        <v>D</v>
      </c>
      <c r="Z17" s="252"/>
      <c r="AA17" s="252"/>
      <c r="AB17" s="252"/>
    </row>
    <row r="18" spans="1:28" ht="11.25" customHeight="1" x14ac:dyDescent="0.3">
      <c r="A18" s="176">
        <v>13</v>
      </c>
      <c r="B18" s="149">
        <f>'Первичные данные 4 кл.'!B18</f>
        <v>0</v>
      </c>
      <c r="C18" s="10" t="str">
        <f>IF('инд. оценка уровня 4 кл.'!C17=" "," ",IF('инд. оценка уровня 4 кл.'!C17=0,IF('инд. оценка уровня 3кл.'!C18=0,"D","C"),IF('инд. оценка уровня 4 кл.'!C17=1,IF('инд. оценка уровня 3кл.'!C18=1,"A","B"))))</f>
        <v>D</v>
      </c>
      <c r="D18" s="10" t="str">
        <f>IF('инд. оценка уровня 4 кл.'!D17=" "," ",IF('инд. оценка уровня 4 кл.'!D17=0,IF('инд. оценка уровня 3кл.'!D18=0,"D","C"),IF('инд. оценка уровня 4 кл.'!D17=1,IF('инд. оценка уровня 3кл.'!D18=1,"A","B"))))</f>
        <v>D</v>
      </c>
      <c r="E18" s="10" t="str">
        <f>IF('инд. оценка уровня 4 кл.'!E17=" "," ",IF('инд. оценка уровня 4 кл.'!E17=0,IF('инд. оценка уровня 3кл.'!E18=0,"D","C"),IF('инд. оценка уровня 4 кл.'!E17=1,IF('инд. оценка уровня 3кл.'!E18=1,"A","B"))))</f>
        <v>D</v>
      </c>
      <c r="F18" s="10" t="str">
        <f>IF('инд. оценка уровня 4 кл.'!F17=" "," ",IF('инд. оценка уровня 4 кл.'!F17=0,IF('инд. оценка уровня 3кл.'!F18=0,"D","C"),IF('инд. оценка уровня 4 кл.'!F17=1,IF('инд. оценка уровня 3кл.'!F18=1,"A","B"))))</f>
        <v>D</v>
      </c>
      <c r="G18" s="10" t="str">
        <f>IF('инд. оценка уровня 4 кл.'!G17=" "," ",IF('инд. оценка уровня 4 кл.'!G17=0,IF('инд. оценка уровня 3кл.'!G18=0,"D","C"),IF('инд. оценка уровня 4 кл.'!G17=1,IF('инд. оценка уровня 3кл.'!G18=1,"A","B"))))</f>
        <v>D</v>
      </c>
      <c r="H18" s="10" t="str">
        <f>IF('инд. оценка уровня 4 кл.'!H17=" "," ",IF('инд. оценка уровня 4 кл.'!H17=0,IF('инд. оценка уровня 3кл.'!H18=0,"D","C"),IF('инд. оценка уровня 4 кл.'!H17=1,IF('инд. оценка уровня 3кл.'!H18=1,"A","B"))))</f>
        <v>D</v>
      </c>
      <c r="I18" s="10" t="str">
        <f>IF('инд. оценка уровня 4 кл.'!I17=" "," ",IF('инд. оценка уровня 4 кл.'!I17=0,IF('инд. оценка уровня 3кл.'!I18=0,"D","C"),IF('инд. оценка уровня 4 кл.'!I17=1,IF('инд. оценка уровня 3кл.'!I18=1,"A","B"))))</f>
        <v>D</v>
      </c>
      <c r="J18" s="10" t="str">
        <f>IF('инд. оценка уровня 4 кл.'!J17=" "," ",IF('инд. оценка уровня 4 кл.'!J17=0,IF('инд. оценка уровня 3кл.'!J18=0,"D","C"),IF('инд. оценка уровня 4 кл.'!J17=1,IF('инд. оценка уровня 3кл.'!J18=1,"A","B"))))</f>
        <v>D</v>
      </c>
      <c r="K18" s="10" t="str">
        <f>IF('инд. оценка уровня 4 кл.'!K17=" "," ",IF('инд. оценка уровня 4 кл.'!K17=0,IF('инд. оценка уровня 3кл.'!K18=0,"D","C"),IF('инд. оценка уровня 4 кл.'!K17=1,IF('инд. оценка уровня 3кл.'!K18=1,"A","B"))))</f>
        <v>D</v>
      </c>
      <c r="L18" s="10" t="str">
        <f>IF('инд. оценка уровня 4 кл.'!L17=" "," ",IF('инд. оценка уровня 4 кл.'!L17=0,IF('инд. оценка уровня 3кл.'!L18=0,"D","C"),IF('инд. оценка уровня 4 кл.'!L17=1,IF('инд. оценка уровня 3кл.'!L18=1,"A","B"))))</f>
        <v>D</v>
      </c>
      <c r="M18" s="10" t="str">
        <f>IF('инд. оценка уровня 4 кл.'!M17=" "," ",IF('инд. оценка уровня 4 кл.'!M17=0,IF('инд. оценка уровня 3кл.'!M18=0,"D","C"),IF('инд. оценка уровня 4 кл.'!M17=1,IF('инд. оценка уровня 3кл.'!M18=1,"A","B"))))</f>
        <v>D</v>
      </c>
      <c r="N18" s="10" t="str">
        <f>IF('инд. оценка уровня 4 кл.'!N17=" "," ",IF('инд. оценка уровня 4 кл.'!N17=0,IF('инд. оценка уровня 3кл.'!N18=0,"D","C"),IF('инд. оценка уровня 4 кл.'!N17=1,IF('инд. оценка уровня 3кл.'!N18=1,"A","B"))))</f>
        <v>D</v>
      </c>
      <c r="O18" s="10" t="str">
        <f>IF('инд. оценка уровня 4 кл.'!O17=" "," ",IF('инд. оценка уровня 4 кл.'!O17=0,IF('инд. оценка уровня 3кл.'!O18=0,"D","C"),IF('инд. оценка уровня 4 кл.'!O17=1,IF('инд. оценка уровня 3кл.'!O18=1,"A","B"))))</f>
        <v>D</v>
      </c>
      <c r="P18" s="10" t="str">
        <f>IF('инд. оценка уровня 4 кл.'!P17=" "," ",IF('инд. оценка уровня 4 кл.'!P17=0,IF('инд. оценка уровня 3кл.'!P18=0,"D","C"),IF('инд. оценка уровня 4 кл.'!P17=1,IF('инд. оценка уровня 3кл.'!P18=1,"A","B"))))</f>
        <v>D</v>
      </c>
      <c r="Q18" s="10" t="str">
        <f>IF('инд. оценка уровня 4 кл.'!Q17=" "," ",IF('инд. оценка уровня 4 кл.'!Q17=0,IF('инд. оценка уровня 3кл.'!Q18=0,"D","C"),IF('инд. оценка уровня 4 кл.'!Q17=1,IF('инд. оценка уровня 3кл.'!Q18=1,"A","B"))))</f>
        <v>D</v>
      </c>
      <c r="R18" s="10" t="str">
        <f>IF('инд. оценка уровня 4 кл.'!R17=" "," ",IF('инд. оценка уровня 4 кл.'!R17=0,IF('инд. оценка уровня 3кл.'!R18=0,"D","C"),IF('инд. оценка уровня 4 кл.'!R17=1,IF('инд. оценка уровня 3кл.'!R18=1,"A","B"))))</f>
        <v>D</v>
      </c>
      <c r="S18" s="10" t="str">
        <f>IF('инд. оценка уровня 4 кл.'!S17=" "," ",IF('инд. оценка уровня 4 кл.'!S17=0,IF('инд. оценка уровня 3кл.'!S18=0,"D","C"),IF('инд. оценка уровня 4 кл.'!S17=1,IF('инд. оценка уровня 3кл.'!S18=1,"A","B"))))</f>
        <v>D</v>
      </c>
      <c r="T18" s="10" t="str">
        <f>IF('инд. оценка уровня 4 кл.'!T17=" "," ",IF('инд. оценка уровня 4 кл.'!T17=0,IF('инд. оценка уровня 3кл.'!T18=0,"D","C"),IF('инд. оценка уровня 4 кл.'!T17=1,IF('инд. оценка уровня 3кл.'!T18=1,"A","B"))))</f>
        <v>D</v>
      </c>
      <c r="U18" s="10" t="str">
        <f>IF('инд. оценка уровня 4 кл.'!U17=" "," ",IF('инд. оценка уровня 4 кл.'!U17=0,IF('инд. оценка уровня 3кл.'!U18=0,"D","C"),IF('инд. оценка уровня 4 кл.'!U17=1,IF('инд. оценка уровня 3кл.'!U18=1,"A","B"))))</f>
        <v>D</v>
      </c>
      <c r="V18" s="10" t="str">
        <f>IF('инд. оценка уровня 4 кл.'!V17=" "," ",IF('инд. оценка уровня 4 кл.'!V17=0,IF('инд. оценка уровня 3кл.'!V18=0,"D","C"),IF('инд. оценка уровня 4 кл.'!V17=1,IF('инд. оценка уровня 3кл.'!V18=1,"A","B"))))</f>
        <v>D</v>
      </c>
      <c r="W18" s="10" t="str">
        <f>IF('инд. оценка уровня 4 кл.'!W17=" "," ",IF('инд. оценка уровня 4 кл.'!W17=0,IF('инд. оценка уровня 3кл.'!W18=0,"D","C"),IF('инд. оценка уровня 4 кл.'!W17=1,IF('инд. оценка уровня 3кл.'!W18=1,"A","B"))))</f>
        <v>D</v>
      </c>
      <c r="X18" s="10" t="str">
        <f>IF('инд. оценка уровня 4 кл.'!X17=" "," ",IF('инд. оценка уровня 4 кл.'!X17=0,IF('инд. оценка уровня 3кл.'!X18=0,"D","C"),IF('инд. оценка уровня 4 кл.'!X17=1,IF('инд. оценка уровня 3кл.'!X18=1,"A","B"))))</f>
        <v>D</v>
      </c>
      <c r="Y18" s="10" t="str">
        <f>IF('инд. оценка уровня 4 кл.'!Y17=" "," ",IF('инд. оценка уровня 4 кл.'!Y17=0,IF('инд. оценка уровня 3кл.'!Y18=0,"D","C"),IF('инд. оценка уровня 4 кл.'!Y17=1,IF('инд. оценка уровня 3кл.'!Y18=1,"A","B"))))</f>
        <v>D</v>
      </c>
      <c r="Z18" s="252"/>
      <c r="AA18" s="252"/>
      <c r="AB18" s="252"/>
    </row>
    <row r="19" spans="1:28" ht="11.25" customHeight="1" x14ac:dyDescent="0.3">
      <c r="A19" s="176">
        <v>14</v>
      </c>
      <c r="B19" s="149">
        <f>'Первичные данные 4 кл.'!B19</f>
        <v>0</v>
      </c>
      <c r="C19" s="10" t="str">
        <f>IF('инд. оценка уровня 4 кл.'!C18=" "," ",IF('инд. оценка уровня 4 кл.'!C18=0,IF('инд. оценка уровня 3кл.'!C19=0,"D","C"),IF('инд. оценка уровня 4 кл.'!C18=1,IF('инд. оценка уровня 3кл.'!C19=1,"A","B"))))</f>
        <v>D</v>
      </c>
      <c r="D19" s="10" t="str">
        <f>IF('инд. оценка уровня 4 кл.'!D18=" "," ",IF('инд. оценка уровня 4 кл.'!D18=0,IF('инд. оценка уровня 3кл.'!D19=0,"D","C"),IF('инд. оценка уровня 4 кл.'!D18=1,IF('инд. оценка уровня 3кл.'!D19=1,"A","B"))))</f>
        <v>D</v>
      </c>
      <c r="E19" s="10" t="str">
        <f>IF('инд. оценка уровня 4 кл.'!E18=" "," ",IF('инд. оценка уровня 4 кл.'!E18=0,IF('инд. оценка уровня 3кл.'!E19=0,"D","C"),IF('инд. оценка уровня 4 кл.'!E18=1,IF('инд. оценка уровня 3кл.'!E19=1,"A","B"))))</f>
        <v>D</v>
      </c>
      <c r="F19" s="10" t="str">
        <f>IF('инд. оценка уровня 4 кл.'!F18=" "," ",IF('инд. оценка уровня 4 кл.'!F18=0,IF('инд. оценка уровня 3кл.'!F19=0,"D","C"),IF('инд. оценка уровня 4 кл.'!F18=1,IF('инд. оценка уровня 3кл.'!F19=1,"A","B"))))</f>
        <v>D</v>
      </c>
      <c r="G19" s="10" t="str">
        <f>IF('инд. оценка уровня 4 кл.'!G18=" "," ",IF('инд. оценка уровня 4 кл.'!G18=0,IF('инд. оценка уровня 3кл.'!G19=0,"D","C"),IF('инд. оценка уровня 4 кл.'!G18=1,IF('инд. оценка уровня 3кл.'!G19=1,"A","B"))))</f>
        <v>D</v>
      </c>
      <c r="H19" s="10" t="str">
        <f>IF('инд. оценка уровня 4 кл.'!H18=" "," ",IF('инд. оценка уровня 4 кл.'!H18=0,IF('инд. оценка уровня 3кл.'!H19=0,"D","C"),IF('инд. оценка уровня 4 кл.'!H18=1,IF('инд. оценка уровня 3кл.'!H19=1,"A","B"))))</f>
        <v>D</v>
      </c>
      <c r="I19" s="10" t="str">
        <f>IF('инд. оценка уровня 4 кл.'!I18=" "," ",IF('инд. оценка уровня 4 кл.'!I18=0,IF('инд. оценка уровня 3кл.'!I19=0,"D","C"),IF('инд. оценка уровня 4 кл.'!I18=1,IF('инд. оценка уровня 3кл.'!I19=1,"A","B"))))</f>
        <v>D</v>
      </c>
      <c r="J19" s="10" t="str">
        <f>IF('инд. оценка уровня 4 кл.'!J18=" "," ",IF('инд. оценка уровня 4 кл.'!J18=0,IF('инд. оценка уровня 3кл.'!J19=0,"D","C"),IF('инд. оценка уровня 4 кл.'!J18=1,IF('инд. оценка уровня 3кл.'!J19=1,"A","B"))))</f>
        <v>D</v>
      </c>
      <c r="K19" s="10" t="str">
        <f>IF('инд. оценка уровня 4 кл.'!K18=" "," ",IF('инд. оценка уровня 4 кл.'!K18=0,IF('инд. оценка уровня 3кл.'!K19=0,"D","C"),IF('инд. оценка уровня 4 кл.'!K18=1,IF('инд. оценка уровня 3кл.'!K19=1,"A","B"))))</f>
        <v>D</v>
      </c>
      <c r="L19" s="10" t="str">
        <f>IF('инд. оценка уровня 4 кл.'!L18=" "," ",IF('инд. оценка уровня 4 кл.'!L18=0,IF('инд. оценка уровня 3кл.'!L19=0,"D","C"),IF('инд. оценка уровня 4 кл.'!L18=1,IF('инд. оценка уровня 3кл.'!L19=1,"A","B"))))</f>
        <v>D</v>
      </c>
      <c r="M19" s="10" t="str">
        <f>IF('инд. оценка уровня 4 кл.'!M18=" "," ",IF('инд. оценка уровня 4 кл.'!M18=0,IF('инд. оценка уровня 3кл.'!M19=0,"D","C"),IF('инд. оценка уровня 4 кл.'!M18=1,IF('инд. оценка уровня 3кл.'!M19=1,"A","B"))))</f>
        <v>D</v>
      </c>
      <c r="N19" s="10" t="str">
        <f>IF('инд. оценка уровня 4 кл.'!N18=" "," ",IF('инд. оценка уровня 4 кл.'!N18=0,IF('инд. оценка уровня 3кл.'!N19=0,"D","C"),IF('инд. оценка уровня 4 кл.'!N18=1,IF('инд. оценка уровня 3кл.'!N19=1,"A","B"))))</f>
        <v>D</v>
      </c>
      <c r="O19" s="10" t="str">
        <f>IF('инд. оценка уровня 4 кл.'!O18=" "," ",IF('инд. оценка уровня 4 кл.'!O18=0,IF('инд. оценка уровня 3кл.'!O19=0,"D","C"),IF('инд. оценка уровня 4 кл.'!O18=1,IF('инд. оценка уровня 3кл.'!O19=1,"A","B"))))</f>
        <v>D</v>
      </c>
      <c r="P19" s="10" t="str">
        <f>IF('инд. оценка уровня 4 кл.'!P18=" "," ",IF('инд. оценка уровня 4 кл.'!P18=0,IF('инд. оценка уровня 3кл.'!P19=0,"D","C"),IF('инд. оценка уровня 4 кл.'!P18=1,IF('инд. оценка уровня 3кл.'!P19=1,"A","B"))))</f>
        <v>D</v>
      </c>
      <c r="Q19" s="10" t="str">
        <f>IF('инд. оценка уровня 4 кл.'!Q18=" "," ",IF('инд. оценка уровня 4 кл.'!Q18=0,IF('инд. оценка уровня 3кл.'!Q19=0,"D","C"),IF('инд. оценка уровня 4 кл.'!Q18=1,IF('инд. оценка уровня 3кл.'!Q19=1,"A","B"))))</f>
        <v>D</v>
      </c>
      <c r="R19" s="10" t="str">
        <f>IF('инд. оценка уровня 4 кл.'!R18=" "," ",IF('инд. оценка уровня 4 кл.'!R18=0,IF('инд. оценка уровня 3кл.'!R19=0,"D","C"),IF('инд. оценка уровня 4 кл.'!R18=1,IF('инд. оценка уровня 3кл.'!R19=1,"A","B"))))</f>
        <v>D</v>
      </c>
      <c r="S19" s="10" t="str">
        <f>IF('инд. оценка уровня 4 кл.'!S18=" "," ",IF('инд. оценка уровня 4 кл.'!S18=0,IF('инд. оценка уровня 3кл.'!S19=0,"D","C"),IF('инд. оценка уровня 4 кл.'!S18=1,IF('инд. оценка уровня 3кл.'!S19=1,"A","B"))))</f>
        <v>D</v>
      </c>
      <c r="T19" s="10" t="str">
        <f>IF('инд. оценка уровня 4 кл.'!T18=" "," ",IF('инд. оценка уровня 4 кл.'!T18=0,IF('инд. оценка уровня 3кл.'!T19=0,"D","C"),IF('инд. оценка уровня 4 кл.'!T18=1,IF('инд. оценка уровня 3кл.'!T19=1,"A","B"))))</f>
        <v>D</v>
      </c>
      <c r="U19" s="10" t="str">
        <f>IF('инд. оценка уровня 4 кл.'!U18=" "," ",IF('инд. оценка уровня 4 кл.'!U18=0,IF('инд. оценка уровня 3кл.'!U19=0,"D","C"),IF('инд. оценка уровня 4 кл.'!U18=1,IF('инд. оценка уровня 3кл.'!U19=1,"A","B"))))</f>
        <v>D</v>
      </c>
      <c r="V19" s="10" t="str">
        <f>IF('инд. оценка уровня 4 кл.'!V18=" "," ",IF('инд. оценка уровня 4 кл.'!V18=0,IF('инд. оценка уровня 3кл.'!V19=0,"D","C"),IF('инд. оценка уровня 4 кл.'!V18=1,IF('инд. оценка уровня 3кл.'!V19=1,"A","B"))))</f>
        <v>D</v>
      </c>
      <c r="W19" s="10" t="str">
        <f>IF('инд. оценка уровня 4 кл.'!W18=" "," ",IF('инд. оценка уровня 4 кл.'!W18=0,IF('инд. оценка уровня 3кл.'!W19=0,"D","C"),IF('инд. оценка уровня 4 кл.'!W18=1,IF('инд. оценка уровня 3кл.'!W19=1,"A","B"))))</f>
        <v>D</v>
      </c>
      <c r="X19" s="10" t="str">
        <f>IF('инд. оценка уровня 4 кл.'!X18=" "," ",IF('инд. оценка уровня 4 кл.'!X18=0,IF('инд. оценка уровня 3кл.'!X19=0,"D","C"),IF('инд. оценка уровня 4 кл.'!X18=1,IF('инд. оценка уровня 3кл.'!X19=1,"A","B"))))</f>
        <v>D</v>
      </c>
      <c r="Y19" s="10" t="str">
        <f>IF('инд. оценка уровня 4 кл.'!Y18=" "," ",IF('инд. оценка уровня 4 кл.'!Y18=0,IF('инд. оценка уровня 3кл.'!Y19=0,"D","C"),IF('инд. оценка уровня 4 кл.'!Y18=1,IF('инд. оценка уровня 3кл.'!Y19=1,"A","B"))))</f>
        <v>D</v>
      </c>
      <c r="Z19" s="252"/>
      <c r="AA19" s="252"/>
      <c r="AB19" s="252"/>
    </row>
    <row r="20" spans="1:28" ht="11.25" customHeight="1" x14ac:dyDescent="0.3">
      <c r="A20" s="176">
        <v>15</v>
      </c>
      <c r="B20" s="149">
        <f>'Первичные данные 4 кл.'!B20</f>
        <v>0</v>
      </c>
      <c r="C20" s="10" t="str">
        <f>IF('инд. оценка уровня 4 кл.'!C19=" "," ",IF('инд. оценка уровня 4 кл.'!C19=0,IF('инд. оценка уровня 3кл.'!C20=0,"D","C"),IF('инд. оценка уровня 4 кл.'!C19=1,IF('инд. оценка уровня 3кл.'!C20=1,"A","B"))))</f>
        <v>D</v>
      </c>
      <c r="D20" s="10" t="str">
        <f>IF('инд. оценка уровня 4 кл.'!D19=" "," ",IF('инд. оценка уровня 4 кл.'!D19=0,IF('инд. оценка уровня 3кл.'!D20=0,"D","C"),IF('инд. оценка уровня 4 кл.'!D19=1,IF('инд. оценка уровня 3кл.'!D20=1,"A","B"))))</f>
        <v>D</v>
      </c>
      <c r="E20" s="10" t="str">
        <f>IF('инд. оценка уровня 4 кл.'!E19=" "," ",IF('инд. оценка уровня 4 кл.'!E19=0,IF('инд. оценка уровня 3кл.'!E20=0,"D","C"),IF('инд. оценка уровня 4 кл.'!E19=1,IF('инд. оценка уровня 3кл.'!E20=1,"A","B"))))</f>
        <v>D</v>
      </c>
      <c r="F20" s="10" t="str">
        <f>IF('инд. оценка уровня 4 кл.'!F19=" "," ",IF('инд. оценка уровня 4 кл.'!F19=0,IF('инд. оценка уровня 3кл.'!F20=0,"D","C"),IF('инд. оценка уровня 4 кл.'!F19=1,IF('инд. оценка уровня 3кл.'!F20=1,"A","B"))))</f>
        <v>D</v>
      </c>
      <c r="G20" s="10" t="str">
        <f>IF('инд. оценка уровня 4 кл.'!G19=" "," ",IF('инд. оценка уровня 4 кл.'!G19=0,IF('инд. оценка уровня 3кл.'!G20=0,"D","C"),IF('инд. оценка уровня 4 кл.'!G19=1,IF('инд. оценка уровня 3кл.'!G20=1,"A","B"))))</f>
        <v>D</v>
      </c>
      <c r="H20" s="10" t="str">
        <f>IF('инд. оценка уровня 4 кл.'!H19=" "," ",IF('инд. оценка уровня 4 кл.'!H19=0,IF('инд. оценка уровня 3кл.'!H20=0,"D","C"),IF('инд. оценка уровня 4 кл.'!H19=1,IF('инд. оценка уровня 3кл.'!H20=1,"A","B"))))</f>
        <v>D</v>
      </c>
      <c r="I20" s="10" t="str">
        <f>IF('инд. оценка уровня 4 кл.'!I19=" "," ",IF('инд. оценка уровня 4 кл.'!I19=0,IF('инд. оценка уровня 3кл.'!I20=0,"D","C"),IF('инд. оценка уровня 4 кл.'!I19=1,IF('инд. оценка уровня 3кл.'!I20=1,"A","B"))))</f>
        <v>D</v>
      </c>
      <c r="J20" s="10" t="str">
        <f>IF('инд. оценка уровня 4 кл.'!J19=" "," ",IF('инд. оценка уровня 4 кл.'!J19=0,IF('инд. оценка уровня 3кл.'!J20=0,"D","C"),IF('инд. оценка уровня 4 кл.'!J19=1,IF('инд. оценка уровня 3кл.'!J20=1,"A","B"))))</f>
        <v>D</v>
      </c>
      <c r="K20" s="10" t="str">
        <f>IF('инд. оценка уровня 4 кл.'!K19=" "," ",IF('инд. оценка уровня 4 кл.'!K19=0,IF('инд. оценка уровня 3кл.'!K20=0,"D","C"),IF('инд. оценка уровня 4 кл.'!K19=1,IF('инд. оценка уровня 3кл.'!K20=1,"A","B"))))</f>
        <v>D</v>
      </c>
      <c r="L20" s="10" t="str">
        <f>IF('инд. оценка уровня 4 кл.'!L19=" "," ",IF('инд. оценка уровня 4 кл.'!L19=0,IF('инд. оценка уровня 3кл.'!L20=0,"D","C"),IF('инд. оценка уровня 4 кл.'!L19=1,IF('инд. оценка уровня 3кл.'!L20=1,"A","B"))))</f>
        <v>D</v>
      </c>
      <c r="M20" s="10" t="str">
        <f>IF('инд. оценка уровня 4 кл.'!M19=" "," ",IF('инд. оценка уровня 4 кл.'!M19=0,IF('инд. оценка уровня 3кл.'!M20=0,"D","C"),IF('инд. оценка уровня 4 кл.'!M19=1,IF('инд. оценка уровня 3кл.'!M20=1,"A","B"))))</f>
        <v>D</v>
      </c>
      <c r="N20" s="10" t="str">
        <f>IF('инд. оценка уровня 4 кл.'!N19=" "," ",IF('инд. оценка уровня 4 кл.'!N19=0,IF('инд. оценка уровня 3кл.'!N20=0,"D","C"),IF('инд. оценка уровня 4 кл.'!N19=1,IF('инд. оценка уровня 3кл.'!N20=1,"A","B"))))</f>
        <v>D</v>
      </c>
      <c r="O20" s="10" t="str">
        <f>IF('инд. оценка уровня 4 кл.'!O19=" "," ",IF('инд. оценка уровня 4 кл.'!O19=0,IF('инд. оценка уровня 3кл.'!O20=0,"D","C"),IF('инд. оценка уровня 4 кл.'!O19=1,IF('инд. оценка уровня 3кл.'!O20=1,"A","B"))))</f>
        <v>D</v>
      </c>
      <c r="P20" s="10" t="str">
        <f>IF('инд. оценка уровня 4 кл.'!P19=" "," ",IF('инд. оценка уровня 4 кл.'!P19=0,IF('инд. оценка уровня 3кл.'!P20=0,"D","C"),IF('инд. оценка уровня 4 кл.'!P19=1,IF('инд. оценка уровня 3кл.'!P20=1,"A","B"))))</f>
        <v>D</v>
      </c>
      <c r="Q20" s="10" t="str">
        <f>IF('инд. оценка уровня 4 кл.'!Q19=" "," ",IF('инд. оценка уровня 4 кл.'!Q19=0,IF('инд. оценка уровня 3кл.'!Q20=0,"D","C"),IF('инд. оценка уровня 4 кл.'!Q19=1,IF('инд. оценка уровня 3кл.'!Q20=1,"A","B"))))</f>
        <v>D</v>
      </c>
      <c r="R20" s="10" t="str">
        <f>IF('инд. оценка уровня 4 кл.'!R19=" "," ",IF('инд. оценка уровня 4 кл.'!R19=0,IF('инд. оценка уровня 3кл.'!R20=0,"D","C"),IF('инд. оценка уровня 4 кл.'!R19=1,IF('инд. оценка уровня 3кл.'!R20=1,"A","B"))))</f>
        <v>D</v>
      </c>
      <c r="S20" s="10" t="str">
        <f>IF('инд. оценка уровня 4 кл.'!S19=" "," ",IF('инд. оценка уровня 4 кл.'!S19=0,IF('инд. оценка уровня 3кл.'!S20=0,"D","C"),IF('инд. оценка уровня 4 кл.'!S19=1,IF('инд. оценка уровня 3кл.'!S20=1,"A","B"))))</f>
        <v>D</v>
      </c>
      <c r="T20" s="10" t="str">
        <f>IF('инд. оценка уровня 4 кл.'!T19=" "," ",IF('инд. оценка уровня 4 кл.'!T19=0,IF('инд. оценка уровня 3кл.'!T20=0,"D","C"),IF('инд. оценка уровня 4 кл.'!T19=1,IF('инд. оценка уровня 3кл.'!T20=1,"A","B"))))</f>
        <v>D</v>
      </c>
      <c r="U20" s="10" t="str">
        <f>IF('инд. оценка уровня 4 кл.'!U19=" "," ",IF('инд. оценка уровня 4 кл.'!U19=0,IF('инд. оценка уровня 3кл.'!U20=0,"D","C"),IF('инд. оценка уровня 4 кл.'!U19=1,IF('инд. оценка уровня 3кл.'!U20=1,"A","B"))))</f>
        <v>D</v>
      </c>
      <c r="V20" s="10" t="str">
        <f>IF('инд. оценка уровня 4 кл.'!V19=" "," ",IF('инд. оценка уровня 4 кл.'!V19=0,IF('инд. оценка уровня 3кл.'!V20=0,"D","C"),IF('инд. оценка уровня 4 кл.'!V19=1,IF('инд. оценка уровня 3кл.'!V20=1,"A","B"))))</f>
        <v>D</v>
      </c>
      <c r="W20" s="10" t="str">
        <f>IF('инд. оценка уровня 4 кл.'!W19=" "," ",IF('инд. оценка уровня 4 кл.'!W19=0,IF('инд. оценка уровня 3кл.'!W20=0,"D","C"),IF('инд. оценка уровня 4 кл.'!W19=1,IF('инд. оценка уровня 3кл.'!W20=1,"A","B"))))</f>
        <v>D</v>
      </c>
      <c r="X20" s="10" t="str">
        <f>IF('инд. оценка уровня 4 кл.'!X19=" "," ",IF('инд. оценка уровня 4 кл.'!X19=0,IF('инд. оценка уровня 3кл.'!X20=0,"D","C"),IF('инд. оценка уровня 4 кл.'!X19=1,IF('инд. оценка уровня 3кл.'!X20=1,"A","B"))))</f>
        <v>D</v>
      </c>
      <c r="Y20" s="10" t="str">
        <f>IF('инд. оценка уровня 4 кл.'!Y19=" "," ",IF('инд. оценка уровня 4 кл.'!Y19=0,IF('инд. оценка уровня 3кл.'!Y20=0,"D","C"),IF('инд. оценка уровня 4 кл.'!Y19=1,IF('инд. оценка уровня 3кл.'!Y20=1,"A","B"))))</f>
        <v>D</v>
      </c>
      <c r="Z20" s="252"/>
      <c r="AA20" s="252"/>
      <c r="AB20" s="252"/>
    </row>
    <row r="21" spans="1:28" ht="11.25" customHeight="1" x14ac:dyDescent="0.3">
      <c r="A21" s="176">
        <v>16</v>
      </c>
      <c r="B21" s="149">
        <f>'Первичные данные 4 кл.'!B21</f>
        <v>0</v>
      </c>
      <c r="C21" s="10" t="str">
        <f>IF('инд. оценка уровня 4 кл.'!C20=" "," ",IF('инд. оценка уровня 4 кл.'!C20=0,IF('инд. оценка уровня 3кл.'!C21=0,"D","C"),IF('инд. оценка уровня 4 кл.'!C20=1,IF('инд. оценка уровня 3кл.'!C21=1,"A","B"))))</f>
        <v>D</v>
      </c>
      <c r="D21" s="10" t="str">
        <f>IF('инд. оценка уровня 4 кл.'!D20=" "," ",IF('инд. оценка уровня 4 кл.'!D20=0,IF('инд. оценка уровня 3кл.'!D21=0,"D","C"),IF('инд. оценка уровня 4 кл.'!D20=1,IF('инд. оценка уровня 3кл.'!D21=1,"A","B"))))</f>
        <v>D</v>
      </c>
      <c r="E21" s="10" t="str">
        <f>IF('инд. оценка уровня 4 кл.'!E20=" "," ",IF('инд. оценка уровня 4 кл.'!E20=0,IF('инд. оценка уровня 3кл.'!E21=0,"D","C"),IF('инд. оценка уровня 4 кл.'!E20=1,IF('инд. оценка уровня 3кл.'!E21=1,"A","B"))))</f>
        <v>D</v>
      </c>
      <c r="F21" s="10" t="str">
        <f>IF('инд. оценка уровня 4 кл.'!F20=" "," ",IF('инд. оценка уровня 4 кл.'!F20=0,IF('инд. оценка уровня 3кл.'!F21=0,"D","C"),IF('инд. оценка уровня 4 кл.'!F20=1,IF('инд. оценка уровня 3кл.'!F21=1,"A","B"))))</f>
        <v>D</v>
      </c>
      <c r="G21" s="10" t="str">
        <f>IF('инд. оценка уровня 4 кл.'!G20=" "," ",IF('инд. оценка уровня 4 кл.'!G20=0,IF('инд. оценка уровня 3кл.'!G21=0,"D","C"),IF('инд. оценка уровня 4 кл.'!G20=1,IF('инд. оценка уровня 3кл.'!G21=1,"A","B"))))</f>
        <v>D</v>
      </c>
      <c r="H21" s="10" t="str">
        <f>IF('инд. оценка уровня 4 кл.'!H20=" "," ",IF('инд. оценка уровня 4 кл.'!H20=0,IF('инд. оценка уровня 3кл.'!H21=0,"D","C"),IF('инд. оценка уровня 4 кл.'!H20=1,IF('инд. оценка уровня 3кл.'!H21=1,"A","B"))))</f>
        <v>D</v>
      </c>
      <c r="I21" s="10" t="str">
        <f>IF('инд. оценка уровня 4 кл.'!I20=" "," ",IF('инд. оценка уровня 4 кл.'!I20=0,IF('инд. оценка уровня 3кл.'!I21=0,"D","C"),IF('инд. оценка уровня 4 кл.'!I20=1,IF('инд. оценка уровня 3кл.'!I21=1,"A","B"))))</f>
        <v>D</v>
      </c>
      <c r="J21" s="10" t="str">
        <f>IF('инд. оценка уровня 4 кл.'!J20=" "," ",IF('инд. оценка уровня 4 кл.'!J20=0,IF('инд. оценка уровня 3кл.'!J21=0,"D","C"),IF('инд. оценка уровня 4 кл.'!J20=1,IF('инд. оценка уровня 3кл.'!J21=1,"A","B"))))</f>
        <v>D</v>
      </c>
      <c r="K21" s="10" t="str">
        <f>IF('инд. оценка уровня 4 кл.'!K20=" "," ",IF('инд. оценка уровня 4 кл.'!K20=0,IF('инд. оценка уровня 3кл.'!K21=0,"D","C"),IF('инд. оценка уровня 4 кл.'!K20=1,IF('инд. оценка уровня 3кл.'!K21=1,"A","B"))))</f>
        <v>D</v>
      </c>
      <c r="L21" s="10" t="str">
        <f>IF('инд. оценка уровня 4 кл.'!L20=" "," ",IF('инд. оценка уровня 4 кл.'!L20=0,IF('инд. оценка уровня 3кл.'!L21=0,"D","C"),IF('инд. оценка уровня 4 кл.'!L20=1,IF('инд. оценка уровня 3кл.'!L21=1,"A","B"))))</f>
        <v>D</v>
      </c>
      <c r="M21" s="10" t="str">
        <f>IF('инд. оценка уровня 4 кл.'!M20=" "," ",IF('инд. оценка уровня 4 кл.'!M20=0,IF('инд. оценка уровня 3кл.'!M21=0,"D","C"),IF('инд. оценка уровня 4 кл.'!M20=1,IF('инд. оценка уровня 3кл.'!M21=1,"A","B"))))</f>
        <v>D</v>
      </c>
      <c r="N21" s="10" t="str">
        <f>IF('инд. оценка уровня 4 кл.'!N20=" "," ",IF('инд. оценка уровня 4 кл.'!N20=0,IF('инд. оценка уровня 3кл.'!N21=0,"D","C"),IF('инд. оценка уровня 4 кл.'!N20=1,IF('инд. оценка уровня 3кл.'!N21=1,"A","B"))))</f>
        <v>D</v>
      </c>
      <c r="O21" s="10" t="str">
        <f>IF('инд. оценка уровня 4 кл.'!O20=" "," ",IF('инд. оценка уровня 4 кл.'!O20=0,IF('инд. оценка уровня 3кл.'!O21=0,"D","C"),IF('инд. оценка уровня 4 кл.'!O20=1,IF('инд. оценка уровня 3кл.'!O21=1,"A","B"))))</f>
        <v>D</v>
      </c>
      <c r="P21" s="10" t="str">
        <f>IF('инд. оценка уровня 4 кл.'!P20=" "," ",IF('инд. оценка уровня 4 кл.'!P20=0,IF('инд. оценка уровня 3кл.'!P21=0,"D","C"),IF('инд. оценка уровня 4 кл.'!P20=1,IF('инд. оценка уровня 3кл.'!P21=1,"A","B"))))</f>
        <v>D</v>
      </c>
      <c r="Q21" s="10" t="str">
        <f>IF('инд. оценка уровня 4 кл.'!Q20=" "," ",IF('инд. оценка уровня 4 кл.'!Q20=0,IF('инд. оценка уровня 3кл.'!Q21=0,"D","C"),IF('инд. оценка уровня 4 кл.'!Q20=1,IF('инд. оценка уровня 3кл.'!Q21=1,"A","B"))))</f>
        <v>D</v>
      </c>
      <c r="R21" s="10" t="str">
        <f>IF('инд. оценка уровня 4 кл.'!R20=" "," ",IF('инд. оценка уровня 4 кл.'!R20=0,IF('инд. оценка уровня 3кл.'!R21=0,"D","C"),IF('инд. оценка уровня 4 кл.'!R20=1,IF('инд. оценка уровня 3кл.'!R21=1,"A","B"))))</f>
        <v>D</v>
      </c>
      <c r="S21" s="10" t="str">
        <f>IF('инд. оценка уровня 4 кл.'!S20=" "," ",IF('инд. оценка уровня 4 кл.'!S20=0,IF('инд. оценка уровня 3кл.'!S21=0,"D","C"),IF('инд. оценка уровня 4 кл.'!S20=1,IF('инд. оценка уровня 3кл.'!S21=1,"A","B"))))</f>
        <v>D</v>
      </c>
      <c r="T21" s="10" t="str">
        <f>IF('инд. оценка уровня 4 кл.'!T20=" "," ",IF('инд. оценка уровня 4 кл.'!T20=0,IF('инд. оценка уровня 3кл.'!T21=0,"D","C"),IF('инд. оценка уровня 4 кл.'!T20=1,IF('инд. оценка уровня 3кл.'!T21=1,"A","B"))))</f>
        <v>D</v>
      </c>
      <c r="U21" s="10" t="str">
        <f>IF('инд. оценка уровня 4 кл.'!U20=" "," ",IF('инд. оценка уровня 4 кл.'!U20=0,IF('инд. оценка уровня 3кл.'!U21=0,"D","C"),IF('инд. оценка уровня 4 кл.'!U20=1,IF('инд. оценка уровня 3кл.'!U21=1,"A","B"))))</f>
        <v>D</v>
      </c>
      <c r="V21" s="10" t="str">
        <f>IF('инд. оценка уровня 4 кл.'!V20=" "," ",IF('инд. оценка уровня 4 кл.'!V20=0,IF('инд. оценка уровня 3кл.'!V21=0,"D","C"),IF('инд. оценка уровня 4 кл.'!V20=1,IF('инд. оценка уровня 3кл.'!V21=1,"A","B"))))</f>
        <v>D</v>
      </c>
      <c r="W21" s="10" t="str">
        <f>IF('инд. оценка уровня 4 кл.'!W20=" "," ",IF('инд. оценка уровня 4 кл.'!W20=0,IF('инд. оценка уровня 3кл.'!W21=0,"D","C"),IF('инд. оценка уровня 4 кл.'!W20=1,IF('инд. оценка уровня 3кл.'!W21=1,"A","B"))))</f>
        <v>D</v>
      </c>
      <c r="X21" s="10" t="str">
        <f>IF('инд. оценка уровня 4 кл.'!X20=" "," ",IF('инд. оценка уровня 4 кл.'!X20=0,IF('инд. оценка уровня 3кл.'!X21=0,"D","C"),IF('инд. оценка уровня 4 кл.'!X20=1,IF('инд. оценка уровня 3кл.'!X21=1,"A","B"))))</f>
        <v>D</v>
      </c>
      <c r="Y21" s="10" t="str">
        <f>IF('инд. оценка уровня 4 кл.'!Y20=" "," ",IF('инд. оценка уровня 4 кл.'!Y20=0,IF('инд. оценка уровня 3кл.'!Y21=0,"D","C"),IF('инд. оценка уровня 4 кл.'!Y20=1,IF('инд. оценка уровня 3кл.'!Y21=1,"A","B"))))</f>
        <v>D</v>
      </c>
      <c r="Z21" s="252"/>
      <c r="AA21" s="252"/>
      <c r="AB21" s="252"/>
    </row>
    <row r="22" spans="1:28" ht="11.25" customHeight="1" x14ac:dyDescent="0.3">
      <c r="A22" s="176">
        <v>17</v>
      </c>
      <c r="B22" s="149">
        <f>'Первичные данные 4 кл.'!B22</f>
        <v>0</v>
      </c>
      <c r="C22" s="10" t="str">
        <f>IF('инд. оценка уровня 4 кл.'!C21=" "," ",IF('инд. оценка уровня 4 кл.'!C21=0,IF('инд. оценка уровня 3кл.'!C22=0,"D","C"),IF('инд. оценка уровня 4 кл.'!C21=1,IF('инд. оценка уровня 3кл.'!C22=1,"A","B"))))</f>
        <v>D</v>
      </c>
      <c r="D22" s="10" t="str">
        <f>IF('инд. оценка уровня 4 кл.'!D21=" "," ",IF('инд. оценка уровня 4 кл.'!D21=0,IF('инд. оценка уровня 3кл.'!D22=0,"D","C"),IF('инд. оценка уровня 4 кл.'!D21=1,IF('инд. оценка уровня 3кл.'!D22=1,"A","B"))))</f>
        <v>D</v>
      </c>
      <c r="E22" s="10" t="str">
        <f>IF('инд. оценка уровня 4 кл.'!E21=" "," ",IF('инд. оценка уровня 4 кл.'!E21=0,IF('инд. оценка уровня 3кл.'!E22=0,"D","C"),IF('инд. оценка уровня 4 кл.'!E21=1,IF('инд. оценка уровня 3кл.'!E22=1,"A","B"))))</f>
        <v>D</v>
      </c>
      <c r="F22" s="10" t="str">
        <f>IF('инд. оценка уровня 4 кл.'!F21=" "," ",IF('инд. оценка уровня 4 кл.'!F21=0,IF('инд. оценка уровня 3кл.'!F22=0,"D","C"),IF('инд. оценка уровня 4 кл.'!F21=1,IF('инд. оценка уровня 3кл.'!F22=1,"A","B"))))</f>
        <v>D</v>
      </c>
      <c r="G22" s="10" t="str">
        <f>IF('инд. оценка уровня 4 кл.'!G21=" "," ",IF('инд. оценка уровня 4 кл.'!G21=0,IF('инд. оценка уровня 3кл.'!G22=0,"D","C"),IF('инд. оценка уровня 4 кл.'!G21=1,IF('инд. оценка уровня 3кл.'!G22=1,"A","B"))))</f>
        <v>D</v>
      </c>
      <c r="H22" s="10" t="str">
        <f>IF('инд. оценка уровня 4 кл.'!H21=" "," ",IF('инд. оценка уровня 4 кл.'!H21=0,IF('инд. оценка уровня 3кл.'!H22=0,"D","C"),IF('инд. оценка уровня 4 кл.'!H21=1,IF('инд. оценка уровня 3кл.'!H22=1,"A","B"))))</f>
        <v>D</v>
      </c>
      <c r="I22" s="10" t="str">
        <f>IF('инд. оценка уровня 4 кл.'!I21=" "," ",IF('инд. оценка уровня 4 кл.'!I21=0,IF('инд. оценка уровня 3кл.'!I22=0,"D","C"),IF('инд. оценка уровня 4 кл.'!I21=1,IF('инд. оценка уровня 3кл.'!I22=1,"A","B"))))</f>
        <v>D</v>
      </c>
      <c r="J22" s="10" t="str">
        <f>IF('инд. оценка уровня 4 кл.'!J21=" "," ",IF('инд. оценка уровня 4 кл.'!J21=0,IF('инд. оценка уровня 3кл.'!J22=0,"D","C"),IF('инд. оценка уровня 4 кл.'!J21=1,IF('инд. оценка уровня 3кл.'!J22=1,"A","B"))))</f>
        <v>D</v>
      </c>
      <c r="K22" s="10" t="str">
        <f>IF('инд. оценка уровня 4 кл.'!K21=" "," ",IF('инд. оценка уровня 4 кл.'!K21=0,IF('инд. оценка уровня 3кл.'!K22=0,"D","C"),IF('инд. оценка уровня 4 кл.'!K21=1,IF('инд. оценка уровня 3кл.'!K22=1,"A","B"))))</f>
        <v>D</v>
      </c>
      <c r="L22" s="10" t="str">
        <f>IF('инд. оценка уровня 4 кл.'!L21=" "," ",IF('инд. оценка уровня 4 кл.'!L21=0,IF('инд. оценка уровня 3кл.'!L22=0,"D","C"),IF('инд. оценка уровня 4 кл.'!L21=1,IF('инд. оценка уровня 3кл.'!L22=1,"A","B"))))</f>
        <v>D</v>
      </c>
      <c r="M22" s="10" t="str">
        <f>IF('инд. оценка уровня 4 кл.'!M21=" "," ",IF('инд. оценка уровня 4 кл.'!M21=0,IF('инд. оценка уровня 3кл.'!M22=0,"D","C"),IF('инд. оценка уровня 4 кл.'!M21=1,IF('инд. оценка уровня 3кл.'!M22=1,"A","B"))))</f>
        <v>D</v>
      </c>
      <c r="N22" s="10" t="str">
        <f>IF('инд. оценка уровня 4 кл.'!N21=" "," ",IF('инд. оценка уровня 4 кл.'!N21=0,IF('инд. оценка уровня 3кл.'!N22=0,"D","C"),IF('инд. оценка уровня 4 кл.'!N21=1,IF('инд. оценка уровня 3кл.'!N22=1,"A","B"))))</f>
        <v>D</v>
      </c>
      <c r="O22" s="10" t="str">
        <f>IF('инд. оценка уровня 4 кл.'!O21=" "," ",IF('инд. оценка уровня 4 кл.'!O21=0,IF('инд. оценка уровня 3кл.'!O22=0,"D","C"),IF('инд. оценка уровня 4 кл.'!O21=1,IF('инд. оценка уровня 3кл.'!O22=1,"A","B"))))</f>
        <v>D</v>
      </c>
      <c r="P22" s="10" t="str">
        <f>IF('инд. оценка уровня 4 кл.'!P21=" "," ",IF('инд. оценка уровня 4 кл.'!P21=0,IF('инд. оценка уровня 3кл.'!P22=0,"D","C"),IF('инд. оценка уровня 4 кл.'!P21=1,IF('инд. оценка уровня 3кл.'!P22=1,"A","B"))))</f>
        <v>D</v>
      </c>
      <c r="Q22" s="10" t="str">
        <f>IF('инд. оценка уровня 4 кл.'!Q21=" "," ",IF('инд. оценка уровня 4 кл.'!Q21=0,IF('инд. оценка уровня 3кл.'!Q22=0,"D","C"),IF('инд. оценка уровня 4 кл.'!Q21=1,IF('инд. оценка уровня 3кл.'!Q22=1,"A","B"))))</f>
        <v>D</v>
      </c>
      <c r="R22" s="10" t="str">
        <f>IF('инд. оценка уровня 4 кл.'!R21=" "," ",IF('инд. оценка уровня 4 кл.'!R21=0,IF('инд. оценка уровня 3кл.'!R22=0,"D","C"),IF('инд. оценка уровня 4 кл.'!R21=1,IF('инд. оценка уровня 3кл.'!R22=1,"A","B"))))</f>
        <v>D</v>
      </c>
      <c r="S22" s="10" t="str">
        <f>IF('инд. оценка уровня 4 кл.'!S21=" "," ",IF('инд. оценка уровня 4 кл.'!S21=0,IF('инд. оценка уровня 3кл.'!S22=0,"D","C"),IF('инд. оценка уровня 4 кл.'!S21=1,IF('инд. оценка уровня 3кл.'!S22=1,"A","B"))))</f>
        <v>D</v>
      </c>
      <c r="T22" s="10" t="str">
        <f>IF('инд. оценка уровня 4 кл.'!T21=" "," ",IF('инд. оценка уровня 4 кл.'!T21=0,IF('инд. оценка уровня 3кл.'!T22=0,"D","C"),IF('инд. оценка уровня 4 кл.'!T21=1,IF('инд. оценка уровня 3кл.'!T22=1,"A","B"))))</f>
        <v>D</v>
      </c>
      <c r="U22" s="10" t="str">
        <f>IF('инд. оценка уровня 4 кл.'!U21=" "," ",IF('инд. оценка уровня 4 кл.'!U21=0,IF('инд. оценка уровня 3кл.'!U22=0,"D","C"),IF('инд. оценка уровня 4 кл.'!U21=1,IF('инд. оценка уровня 3кл.'!U22=1,"A","B"))))</f>
        <v>D</v>
      </c>
      <c r="V22" s="10" t="str">
        <f>IF('инд. оценка уровня 4 кл.'!V21=" "," ",IF('инд. оценка уровня 4 кл.'!V21=0,IF('инд. оценка уровня 3кл.'!V22=0,"D","C"),IF('инд. оценка уровня 4 кл.'!V21=1,IF('инд. оценка уровня 3кл.'!V22=1,"A","B"))))</f>
        <v>D</v>
      </c>
      <c r="W22" s="10" t="str">
        <f>IF('инд. оценка уровня 4 кл.'!W21=" "," ",IF('инд. оценка уровня 4 кл.'!W21=0,IF('инд. оценка уровня 3кл.'!W22=0,"D","C"),IF('инд. оценка уровня 4 кл.'!W21=1,IF('инд. оценка уровня 3кл.'!W22=1,"A","B"))))</f>
        <v>D</v>
      </c>
      <c r="X22" s="10" t="str">
        <f>IF('инд. оценка уровня 4 кл.'!X21=" "," ",IF('инд. оценка уровня 4 кл.'!X21=0,IF('инд. оценка уровня 3кл.'!X22=0,"D","C"),IF('инд. оценка уровня 4 кл.'!X21=1,IF('инд. оценка уровня 3кл.'!X22=1,"A","B"))))</f>
        <v>D</v>
      </c>
      <c r="Y22" s="10" t="str">
        <f>IF('инд. оценка уровня 4 кл.'!Y21=" "," ",IF('инд. оценка уровня 4 кл.'!Y21=0,IF('инд. оценка уровня 3кл.'!Y22=0,"D","C"),IF('инд. оценка уровня 4 кл.'!Y21=1,IF('инд. оценка уровня 3кл.'!Y22=1,"A","B"))))</f>
        <v>D</v>
      </c>
      <c r="Z22" s="252"/>
      <c r="AA22" s="252"/>
      <c r="AB22" s="252"/>
    </row>
    <row r="23" spans="1:28" ht="11.25" customHeight="1" x14ac:dyDescent="0.3">
      <c r="A23" s="176">
        <v>18</v>
      </c>
      <c r="B23" s="149">
        <f>'Первичные данные 4 кл.'!B23</f>
        <v>0</v>
      </c>
      <c r="C23" s="10" t="str">
        <f>IF('инд. оценка уровня 4 кл.'!C22=" "," ",IF('инд. оценка уровня 4 кл.'!C22=0,IF('инд. оценка уровня 3кл.'!C23=0,"D","C"),IF('инд. оценка уровня 4 кл.'!C22=1,IF('инд. оценка уровня 3кл.'!C23=1,"A","B"))))</f>
        <v>D</v>
      </c>
      <c r="D23" s="10" t="str">
        <f>IF('инд. оценка уровня 4 кл.'!D22=" "," ",IF('инд. оценка уровня 4 кл.'!D22=0,IF('инд. оценка уровня 3кл.'!D23=0,"D","C"),IF('инд. оценка уровня 4 кл.'!D22=1,IF('инд. оценка уровня 3кл.'!D23=1,"A","B"))))</f>
        <v>D</v>
      </c>
      <c r="E23" s="10" t="str">
        <f>IF('инд. оценка уровня 4 кл.'!E22=" "," ",IF('инд. оценка уровня 4 кл.'!E22=0,IF('инд. оценка уровня 3кл.'!E23=0,"D","C"),IF('инд. оценка уровня 4 кл.'!E22=1,IF('инд. оценка уровня 3кл.'!E23=1,"A","B"))))</f>
        <v>D</v>
      </c>
      <c r="F23" s="10" t="str">
        <f>IF('инд. оценка уровня 4 кл.'!F22=" "," ",IF('инд. оценка уровня 4 кл.'!F22=0,IF('инд. оценка уровня 3кл.'!F23=0,"D","C"),IF('инд. оценка уровня 4 кл.'!F22=1,IF('инд. оценка уровня 3кл.'!F23=1,"A","B"))))</f>
        <v>D</v>
      </c>
      <c r="G23" s="10" t="str">
        <f>IF('инд. оценка уровня 4 кл.'!G22=" "," ",IF('инд. оценка уровня 4 кл.'!G22=0,IF('инд. оценка уровня 3кл.'!G23=0,"D","C"),IF('инд. оценка уровня 4 кл.'!G22=1,IF('инд. оценка уровня 3кл.'!G23=1,"A","B"))))</f>
        <v>D</v>
      </c>
      <c r="H23" s="10" t="str">
        <f>IF('инд. оценка уровня 4 кл.'!H22=" "," ",IF('инд. оценка уровня 4 кл.'!H22=0,IF('инд. оценка уровня 3кл.'!H23=0,"D","C"),IF('инд. оценка уровня 4 кл.'!H22=1,IF('инд. оценка уровня 3кл.'!H23=1,"A","B"))))</f>
        <v>D</v>
      </c>
      <c r="I23" s="10" t="str">
        <f>IF('инд. оценка уровня 4 кл.'!I22=" "," ",IF('инд. оценка уровня 4 кл.'!I22=0,IF('инд. оценка уровня 3кл.'!I23=0,"D","C"),IF('инд. оценка уровня 4 кл.'!I22=1,IF('инд. оценка уровня 3кл.'!I23=1,"A","B"))))</f>
        <v>D</v>
      </c>
      <c r="J23" s="10" t="str">
        <f>IF('инд. оценка уровня 4 кл.'!J22=" "," ",IF('инд. оценка уровня 4 кл.'!J22=0,IF('инд. оценка уровня 3кл.'!J23=0,"D","C"),IF('инд. оценка уровня 4 кл.'!J22=1,IF('инд. оценка уровня 3кл.'!J23=1,"A","B"))))</f>
        <v>D</v>
      </c>
      <c r="K23" s="10" t="str">
        <f>IF('инд. оценка уровня 4 кл.'!K22=" "," ",IF('инд. оценка уровня 4 кл.'!K22=0,IF('инд. оценка уровня 3кл.'!K23=0,"D","C"),IF('инд. оценка уровня 4 кл.'!K22=1,IF('инд. оценка уровня 3кл.'!K23=1,"A","B"))))</f>
        <v>D</v>
      </c>
      <c r="L23" s="10" t="str">
        <f>IF('инд. оценка уровня 4 кл.'!L22=" "," ",IF('инд. оценка уровня 4 кл.'!L22=0,IF('инд. оценка уровня 3кл.'!L23=0,"D","C"),IF('инд. оценка уровня 4 кл.'!L22=1,IF('инд. оценка уровня 3кл.'!L23=1,"A","B"))))</f>
        <v>D</v>
      </c>
      <c r="M23" s="10" t="str">
        <f>IF('инд. оценка уровня 4 кл.'!M22=" "," ",IF('инд. оценка уровня 4 кл.'!M22=0,IF('инд. оценка уровня 3кл.'!M23=0,"D","C"),IF('инд. оценка уровня 4 кл.'!M22=1,IF('инд. оценка уровня 3кл.'!M23=1,"A","B"))))</f>
        <v>D</v>
      </c>
      <c r="N23" s="10" t="str">
        <f>IF('инд. оценка уровня 4 кл.'!N22=" "," ",IF('инд. оценка уровня 4 кл.'!N22=0,IF('инд. оценка уровня 3кл.'!N23=0,"D","C"),IF('инд. оценка уровня 4 кл.'!N22=1,IF('инд. оценка уровня 3кл.'!N23=1,"A","B"))))</f>
        <v>D</v>
      </c>
      <c r="O23" s="10" t="str">
        <f>IF('инд. оценка уровня 4 кл.'!O22=" "," ",IF('инд. оценка уровня 4 кл.'!O22=0,IF('инд. оценка уровня 3кл.'!O23=0,"D","C"),IF('инд. оценка уровня 4 кл.'!O22=1,IF('инд. оценка уровня 3кл.'!O23=1,"A","B"))))</f>
        <v>D</v>
      </c>
      <c r="P23" s="10" t="str">
        <f>IF('инд. оценка уровня 4 кл.'!P22=" "," ",IF('инд. оценка уровня 4 кл.'!P22=0,IF('инд. оценка уровня 3кл.'!P23=0,"D","C"),IF('инд. оценка уровня 4 кл.'!P22=1,IF('инд. оценка уровня 3кл.'!P23=1,"A","B"))))</f>
        <v>D</v>
      </c>
      <c r="Q23" s="10" t="str">
        <f>IF('инд. оценка уровня 4 кл.'!Q22=" "," ",IF('инд. оценка уровня 4 кл.'!Q22=0,IF('инд. оценка уровня 3кл.'!Q23=0,"D","C"),IF('инд. оценка уровня 4 кл.'!Q22=1,IF('инд. оценка уровня 3кл.'!Q23=1,"A","B"))))</f>
        <v>D</v>
      </c>
      <c r="R23" s="10" t="str">
        <f>IF('инд. оценка уровня 4 кл.'!R22=" "," ",IF('инд. оценка уровня 4 кл.'!R22=0,IF('инд. оценка уровня 3кл.'!R23=0,"D","C"),IF('инд. оценка уровня 4 кл.'!R22=1,IF('инд. оценка уровня 3кл.'!R23=1,"A","B"))))</f>
        <v>D</v>
      </c>
      <c r="S23" s="10" t="str">
        <f>IF('инд. оценка уровня 4 кл.'!S22=" "," ",IF('инд. оценка уровня 4 кл.'!S22=0,IF('инд. оценка уровня 3кл.'!S23=0,"D","C"),IF('инд. оценка уровня 4 кл.'!S22=1,IF('инд. оценка уровня 3кл.'!S23=1,"A","B"))))</f>
        <v>D</v>
      </c>
      <c r="T23" s="10" t="str">
        <f>IF('инд. оценка уровня 4 кл.'!T22=" "," ",IF('инд. оценка уровня 4 кл.'!T22=0,IF('инд. оценка уровня 3кл.'!T23=0,"D","C"),IF('инд. оценка уровня 4 кл.'!T22=1,IF('инд. оценка уровня 3кл.'!T23=1,"A","B"))))</f>
        <v>D</v>
      </c>
      <c r="U23" s="10" t="str">
        <f>IF('инд. оценка уровня 4 кл.'!U22=" "," ",IF('инд. оценка уровня 4 кл.'!U22=0,IF('инд. оценка уровня 3кл.'!U23=0,"D","C"),IF('инд. оценка уровня 4 кл.'!U22=1,IF('инд. оценка уровня 3кл.'!U23=1,"A","B"))))</f>
        <v>D</v>
      </c>
      <c r="V23" s="10" t="str">
        <f>IF('инд. оценка уровня 4 кл.'!V22=" "," ",IF('инд. оценка уровня 4 кл.'!V22=0,IF('инд. оценка уровня 3кл.'!V23=0,"D","C"),IF('инд. оценка уровня 4 кл.'!V22=1,IF('инд. оценка уровня 3кл.'!V23=1,"A","B"))))</f>
        <v>D</v>
      </c>
      <c r="W23" s="10" t="str">
        <f>IF('инд. оценка уровня 4 кл.'!W22=" "," ",IF('инд. оценка уровня 4 кл.'!W22=0,IF('инд. оценка уровня 3кл.'!W23=0,"D","C"),IF('инд. оценка уровня 4 кл.'!W22=1,IF('инд. оценка уровня 3кл.'!W23=1,"A","B"))))</f>
        <v>D</v>
      </c>
      <c r="X23" s="10" t="str">
        <f>IF('инд. оценка уровня 4 кл.'!X22=" "," ",IF('инд. оценка уровня 4 кл.'!X22=0,IF('инд. оценка уровня 3кл.'!X23=0,"D","C"),IF('инд. оценка уровня 4 кл.'!X22=1,IF('инд. оценка уровня 3кл.'!X23=1,"A","B"))))</f>
        <v>D</v>
      </c>
      <c r="Y23" s="10" t="str">
        <f>IF('инд. оценка уровня 4 кл.'!Y22=" "," ",IF('инд. оценка уровня 4 кл.'!Y22=0,IF('инд. оценка уровня 3кл.'!Y23=0,"D","C"),IF('инд. оценка уровня 4 кл.'!Y22=1,IF('инд. оценка уровня 3кл.'!Y23=1,"A","B"))))</f>
        <v>D</v>
      </c>
      <c r="Z23" s="252"/>
      <c r="AA23" s="252"/>
      <c r="AB23" s="252"/>
    </row>
    <row r="24" spans="1:28" ht="11.25" customHeight="1" x14ac:dyDescent="0.3">
      <c r="A24" s="176">
        <v>19</v>
      </c>
      <c r="B24" s="149">
        <f>'Первичные данные 4 кл.'!B24</f>
        <v>0</v>
      </c>
      <c r="C24" s="10" t="str">
        <f>IF('инд. оценка уровня 4 кл.'!C23=" "," ",IF('инд. оценка уровня 4 кл.'!C23=0,IF('инд. оценка уровня 3кл.'!C24=0,"D","C"),IF('инд. оценка уровня 4 кл.'!C23=1,IF('инд. оценка уровня 3кл.'!C24=1,"A","B"))))</f>
        <v>D</v>
      </c>
      <c r="D24" s="10" t="str">
        <f>IF('инд. оценка уровня 4 кл.'!D23=" "," ",IF('инд. оценка уровня 4 кл.'!D23=0,IF('инд. оценка уровня 3кл.'!D24=0,"D","C"),IF('инд. оценка уровня 4 кл.'!D23=1,IF('инд. оценка уровня 3кл.'!D24=1,"A","B"))))</f>
        <v>D</v>
      </c>
      <c r="E24" s="10" t="str">
        <f>IF('инд. оценка уровня 4 кл.'!E23=" "," ",IF('инд. оценка уровня 4 кл.'!E23=0,IF('инд. оценка уровня 3кл.'!E24=0,"D","C"),IF('инд. оценка уровня 4 кл.'!E23=1,IF('инд. оценка уровня 3кл.'!E24=1,"A","B"))))</f>
        <v>D</v>
      </c>
      <c r="F24" s="10" t="str">
        <f>IF('инд. оценка уровня 4 кл.'!F23=" "," ",IF('инд. оценка уровня 4 кл.'!F23=0,IF('инд. оценка уровня 3кл.'!F24=0,"D","C"),IF('инд. оценка уровня 4 кл.'!F23=1,IF('инд. оценка уровня 3кл.'!F24=1,"A","B"))))</f>
        <v>D</v>
      </c>
      <c r="G24" s="10" t="str">
        <f>IF('инд. оценка уровня 4 кл.'!G23=" "," ",IF('инд. оценка уровня 4 кл.'!G23=0,IF('инд. оценка уровня 3кл.'!G24=0,"D","C"),IF('инд. оценка уровня 4 кл.'!G23=1,IF('инд. оценка уровня 3кл.'!G24=1,"A","B"))))</f>
        <v>D</v>
      </c>
      <c r="H24" s="10" t="str">
        <f>IF('инд. оценка уровня 4 кл.'!H23=" "," ",IF('инд. оценка уровня 4 кл.'!H23=0,IF('инд. оценка уровня 3кл.'!H24=0,"D","C"),IF('инд. оценка уровня 4 кл.'!H23=1,IF('инд. оценка уровня 3кл.'!H24=1,"A","B"))))</f>
        <v>D</v>
      </c>
      <c r="I24" s="10" t="str">
        <f>IF('инд. оценка уровня 4 кл.'!I23=" "," ",IF('инд. оценка уровня 4 кл.'!I23=0,IF('инд. оценка уровня 3кл.'!I24=0,"D","C"),IF('инд. оценка уровня 4 кл.'!I23=1,IF('инд. оценка уровня 3кл.'!I24=1,"A","B"))))</f>
        <v>D</v>
      </c>
      <c r="J24" s="10" t="str">
        <f>IF('инд. оценка уровня 4 кл.'!J23=" "," ",IF('инд. оценка уровня 4 кл.'!J23=0,IF('инд. оценка уровня 3кл.'!J24=0,"D","C"),IF('инд. оценка уровня 4 кл.'!J23=1,IF('инд. оценка уровня 3кл.'!J24=1,"A","B"))))</f>
        <v>D</v>
      </c>
      <c r="K24" s="10" t="str">
        <f>IF('инд. оценка уровня 4 кл.'!K23=" "," ",IF('инд. оценка уровня 4 кл.'!K23=0,IF('инд. оценка уровня 3кл.'!K24=0,"D","C"),IF('инд. оценка уровня 4 кл.'!K23=1,IF('инд. оценка уровня 3кл.'!K24=1,"A","B"))))</f>
        <v>D</v>
      </c>
      <c r="L24" s="10" t="str">
        <f>IF('инд. оценка уровня 4 кл.'!L23=" "," ",IF('инд. оценка уровня 4 кл.'!L23=0,IF('инд. оценка уровня 3кл.'!L24=0,"D","C"),IF('инд. оценка уровня 4 кл.'!L23=1,IF('инд. оценка уровня 3кл.'!L24=1,"A","B"))))</f>
        <v>D</v>
      </c>
      <c r="M24" s="10" t="str">
        <f>IF('инд. оценка уровня 4 кл.'!M23=" "," ",IF('инд. оценка уровня 4 кл.'!M23=0,IF('инд. оценка уровня 3кл.'!M24=0,"D","C"),IF('инд. оценка уровня 4 кл.'!M23=1,IF('инд. оценка уровня 3кл.'!M24=1,"A","B"))))</f>
        <v>D</v>
      </c>
      <c r="N24" s="10" t="str">
        <f>IF('инд. оценка уровня 4 кл.'!N23=" "," ",IF('инд. оценка уровня 4 кл.'!N23=0,IF('инд. оценка уровня 3кл.'!N24=0,"D","C"),IF('инд. оценка уровня 4 кл.'!N23=1,IF('инд. оценка уровня 3кл.'!N24=1,"A","B"))))</f>
        <v>D</v>
      </c>
      <c r="O24" s="10" t="str">
        <f>IF('инд. оценка уровня 4 кл.'!O23=" "," ",IF('инд. оценка уровня 4 кл.'!O23=0,IF('инд. оценка уровня 3кл.'!O24=0,"D","C"),IF('инд. оценка уровня 4 кл.'!O23=1,IF('инд. оценка уровня 3кл.'!O24=1,"A","B"))))</f>
        <v>D</v>
      </c>
      <c r="P24" s="10" t="str">
        <f>IF('инд. оценка уровня 4 кл.'!P23=" "," ",IF('инд. оценка уровня 4 кл.'!P23=0,IF('инд. оценка уровня 3кл.'!P24=0,"D","C"),IF('инд. оценка уровня 4 кл.'!P23=1,IF('инд. оценка уровня 3кл.'!P24=1,"A","B"))))</f>
        <v>D</v>
      </c>
      <c r="Q24" s="10" t="str">
        <f>IF('инд. оценка уровня 4 кл.'!Q23=" "," ",IF('инд. оценка уровня 4 кл.'!Q23=0,IF('инд. оценка уровня 3кл.'!Q24=0,"D","C"),IF('инд. оценка уровня 4 кл.'!Q23=1,IF('инд. оценка уровня 3кл.'!Q24=1,"A","B"))))</f>
        <v>D</v>
      </c>
      <c r="R24" s="10" t="str">
        <f>IF('инд. оценка уровня 4 кл.'!R23=" "," ",IF('инд. оценка уровня 4 кл.'!R23=0,IF('инд. оценка уровня 3кл.'!R24=0,"D","C"),IF('инд. оценка уровня 4 кл.'!R23=1,IF('инд. оценка уровня 3кл.'!R24=1,"A","B"))))</f>
        <v>D</v>
      </c>
      <c r="S24" s="10" t="str">
        <f>IF('инд. оценка уровня 4 кл.'!S23=" "," ",IF('инд. оценка уровня 4 кл.'!S23=0,IF('инд. оценка уровня 3кл.'!S24=0,"D","C"),IF('инд. оценка уровня 4 кл.'!S23=1,IF('инд. оценка уровня 3кл.'!S24=1,"A","B"))))</f>
        <v>D</v>
      </c>
      <c r="T24" s="10" t="str">
        <f>IF('инд. оценка уровня 4 кл.'!T23=" "," ",IF('инд. оценка уровня 4 кл.'!T23=0,IF('инд. оценка уровня 3кл.'!T24=0,"D","C"),IF('инд. оценка уровня 4 кл.'!T23=1,IF('инд. оценка уровня 3кл.'!T24=1,"A","B"))))</f>
        <v>D</v>
      </c>
      <c r="U24" s="10" t="str">
        <f>IF('инд. оценка уровня 4 кл.'!U23=" "," ",IF('инд. оценка уровня 4 кл.'!U23=0,IF('инд. оценка уровня 3кл.'!U24=0,"D","C"),IF('инд. оценка уровня 4 кл.'!U23=1,IF('инд. оценка уровня 3кл.'!U24=1,"A","B"))))</f>
        <v>D</v>
      </c>
      <c r="V24" s="10" t="str">
        <f>IF('инд. оценка уровня 4 кл.'!V23=" "," ",IF('инд. оценка уровня 4 кл.'!V23=0,IF('инд. оценка уровня 3кл.'!V24=0,"D","C"),IF('инд. оценка уровня 4 кл.'!V23=1,IF('инд. оценка уровня 3кл.'!V24=1,"A","B"))))</f>
        <v>D</v>
      </c>
      <c r="W24" s="10" t="str">
        <f>IF('инд. оценка уровня 4 кл.'!W23=" "," ",IF('инд. оценка уровня 4 кл.'!W23=0,IF('инд. оценка уровня 3кл.'!W24=0,"D","C"),IF('инд. оценка уровня 4 кл.'!W23=1,IF('инд. оценка уровня 3кл.'!W24=1,"A","B"))))</f>
        <v>D</v>
      </c>
      <c r="X24" s="10" t="str">
        <f>IF('инд. оценка уровня 4 кл.'!X23=" "," ",IF('инд. оценка уровня 4 кл.'!X23=0,IF('инд. оценка уровня 3кл.'!X24=0,"D","C"),IF('инд. оценка уровня 4 кл.'!X23=1,IF('инд. оценка уровня 3кл.'!X24=1,"A","B"))))</f>
        <v>D</v>
      </c>
      <c r="Y24" s="10" t="str">
        <f>IF('инд. оценка уровня 4 кл.'!Y23=" "," ",IF('инд. оценка уровня 4 кл.'!Y23=0,IF('инд. оценка уровня 3кл.'!Y24=0,"D","C"),IF('инд. оценка уровня 4 кл.'!Y23=1,IF('инд. оценка уровня 3кл.'!Y24=1,"A","B"))))</f>
        <v>D</v>
      </c>
      <c r="Z24" s="252"/>
      <c r="AA24" s="252"/>
      <c r="AB24" s="252"/>
    </row>
    <row r="25" spans="1:28" ht="11.25" customHeight="1" x14ac:dyDescent="0.3">
      <c r="A25" s="176">
        <v>20</v>
      </c>
      <c r="B25" s="149">
        <f>'Первичные данные 4 кл.'!B25</f>
        <v>0</v>
      </c>
      <c r="C25" s="10" t="str">
        <f>IF('инд. оценка уровня 4 кл.'!C24=" "," ",IF('инд. оценка уровня 4 кл.'!C24=0,IF('инд. оценка уровня 3кл.'!C25=0,"D","C"),IF('инд. оценка уровня 4 кл.'!C24=1,IF('инд. оценка уровня 3кл.'!C25=1,"A","B"))))</f>
        <v>D</v>
      </c>
      <c r="D25" s="10" t="str">
        <f>IF('инд. оценка уровня 4 кл.'!D24=" "," ",IF('инд. оценка уровня 4 кл.'!D24=0,IF('инд. оценка уровня 3кл.'!D25=0,"D","C"),IF('инд. оценка уровня 4 кл.'!D24=1,IF('инд. оценка уровня 3кл.'!D25=1,"A","B"))))</f>
        <v>D</v>
      </c>
      <c r="E25" s="10" t="str">
        <f>IF('инд. оценка уровня 4 кл.'!E24=" "," ",IF('инд. оценка уровня 4 кл.'!E24=0,IF('инд. оценка уровня 3кл.'!E25=0,"D","C"),IF('инд. оценка уровня 4 кл.'!E24=1,IF('инд. оценка уровня 3кл.'!E25=1,"A","B"))))</f>
        <v>D</v>
      </c>
      <c r="F25" s="10" t="str">
        <f>IF('инд. оценка уровня 4 кл.'!F24=" "," ",IF('инд. оценка уровня 4 кл.'!F24=0,IF('инд. оценка уровня 3кл.'!F25=0,"D","C"),IF('инд. оценка уровня 4 кл.'!F24=1,IF('инд. оценка уровня 3кл.'!F25=1,"A","B"))))</f>
        <v>D</v>
      </c>
      <c r="G25" s="10" t="str">
        <f>IF('инд. оценка уровня 4 кл.'!G24=" "," ",IF('инд. оценка уровня 4 кл.'!G24=0,IF('инд. оценка уровня 3кл.'!G25=0,"D","C"),IF('инд. оценка уровня 4 кл.'!G24=1,IF('инд. оценка уровня 3кл.'!G25=1,"A","B"))))</f>
        <v>D</v>
      </c>
      <c r="H25" s="10" t="str">
        <f>IF('инд. оценка уровня 4 кл.'!H24=" "," ",IF('инд. оценка уровня 4 кл.'!H24=0,IF('инд. оценка уровня 3кл.'!H25=0,"D","C"),IF('инд. оценка уровня 4 кл.'!H24=1,IF('инд. оценка уровня 3кл.'!H25=1,"A","B"))))</f>
        <v>D</v>
      </c>
      <c r="I25" s="10" t="str">
        <f>IF('инд. оценка уровня 4 кл.'!I24=" "," ",IF('инд. оценка уровня 4 кл.'!I24=0,IF('инд. оценка уровня 3кл.'!I25=0,"D","C"),IF('инд. оценка уровня 4 кл.'!I24=1,IF('инд. оценка уровня 3кл.'!I25=1,"A","B"))))</f>
        <v>D</v>
      </c>
      <c r="J25" s="10" t="str">
        <f>IF('инд. оценка уровня 4 кл.'!J24=" "," ",IF('инд. оценка уровня 4 кл.'!J24=0,IF('инд. оценка уровня 3кл.'!J25=0,"D","C"),IF('инд. оценка уровня 4 кл.'!J24=1,IF('инд. оценка уровня 3кл.'!J25=1,"A","B"))))</f>
        <v>D</v>
      </c>
      <c r="K25" s="10" t="str">
        <f>IF('инд. оценка уровня 4 кл.'!K24=" "," ",IF('инд. оценка уровня 4 кл.'!K24=0,IF('инд. оценка уровня 3кл.'!K25=0,"D","C"),IF('инд. оценка уровня 4 кл.'!K24=1,IF('инд. оценка уровня 3кл.'!K25=1,"A","B"))))</f>
        <v>D</v>
      </c>
      <c r="L25" s="10" t="str">
        <f>IF('инд. оценка уровня 4 кл.'!L24=" "," ",IF('инд. оценка уровня 4 кл.'!L24=0,IF('инд. оценка уровня 3кл.'!L25=0,"D","C"),IF('инд. оценка уровня 4 кл.'!L24=1,IF('инд. оценка уровня 3кл.'!L25=1,"A","B"))))</f>
        <v>D</v>
      </c>
      <c r="M25" s="10" t="str">
        <f>IF('инд. оценка уровня 4 кл.'!M24=" "," ",IF('инд. оценка уровня 4 кл.'!M24=0,IF('инд. оценка уровня 3кл.'!M25=0,"D","C"),IF('инд. оценка уровня 4 кл.'!M24=1,IF('инд. оценка уровня 3кл.'!M25=1,"A","B"))))</f>
        <v>D</v>
      </c>
      <c r="N25" s="10" t="str">
        <f>IF('инд. оценка уровня 4 кл.'!N24=" "," ",IF('инд. оценка уровня 4 кл.'!N24=0,IF('инд. оценка уровня 3кл.'!N25=0,"D","C"),IF('инд. оценка уровня 4 кл.'!N24=1,IF('инд. оценка уровня 3кл.'!N25=1,"A","B"))))</f>
        <v>D</v>
      </c>
      <c r="O25" s="10" t="str">
        <f>IF('инд. оценка уровня 4 кл.'!O24=" "," ",IF('инд. оценка уровня 4 кл.'!O24=0,IF('инд. оценка уровня 3кл.'!O25=0,"D","C"),IF('инд. оценка уровня 4 кл.'!O24=1,IF('инд. оценка уровня 3кл.'!O25=1,"A","B"))))</f>
        <v>D</v>
      </c>
      <c r="P25" s="10" t="str">
        <f>IF('инд. оценка уровня 4 кл.'!P24=" "," ",IF('инд. оценка уровня 4 кл.'!P24=0,IF('инд. оценка уровня 3кл.'!P25=0,"D","C"),IF('инд. оценка уровня 4 кл.'!P24=1,IF('инд. оценка уровня 3кл.'!P25=1,"A","B"))))</f>
        <v>D</v>
      </c>
      <c r="Q25" s="10" t="str">
        <f>IF('инд. оценка уровня 4 кл.'!Q24=" "," ",IF('инд. оценка уровня 4 кл.'!Q24=0,IF('инд. оценка уровня 3кл.'!Q25=0,"D","C"),IF('инд. оценка уровня 4 кл.'!Q24=1,IF('инд. оценка уровня 3кл.'!Q25=1,"A","B"))))</f>
        <v>D</v>
      </c>
      <c r="R25" s="10" t="str">
        <f>IF('инд. оценка уровня 4 кл.'!R24=" "," ",IF('инд. оценка уровня 4 кл.'!R24=0,IF('инд. оценка уровня 3кл.'!R25=0,"D","C"),IF('инд. оценка уровня 4 кл.'!R24=1,IF('инд. оценка уровня 3кл.'!R25=1,"A","B"))))</f>
        <v>D</v>
      </c>
      <c r="S25" s="10" t="str">
        <f>IF('инд. оценка уровня 4 кл.'!S24=" "," ",IF('инд. оценка уровня 4 кл.'!S24=0,IF('инд. оценка уровня 3кл.'!S25=0,"D","C"),IF('инд. оценка уровня 4 кл.'!S24=1,IF('инд. оценка уровня 3кл.'!S25=1,"A","B"))))</f>
        <v>D</v>
      </c>
      <c r="T25" s="10" t="str">
        <f>IF('инд. оценка уровня 4 кл.'!T24=" "," ",IF('инд. оценка уровня 4 кл.'!T24=0,IF('инд. оценка уровня 3кл.'!T25=0,"D","C"),IF('инд. оценка уровня 4 кл.'!T24=1,IF('инд. оценка уровня 3кл.'!T25=1,"A","B"))))</f>
        <v>D</v>
      </c>
      <c r="U25" s="10" t="str">
        <f>IF('инд. оценка уровня 4 кл.'!U24=" "," ",IF('инд. оценка уровня 4 кл.'!U24=0,IF('инд. оценка уровня 3кл.'!U25=0,"D","C"),IF('инд. оценка уровня 4 кл.'!U24=1,IF('инд. оценка уровня 3кл.'!U25=1,"A","B"))))</f>
        <v>D</v>
      </c>
      <c r="V25" s="10" t="str">
        <f>IF('инд. оценка уровня 4 кл.'!V24=" "," ",IF('инд. оценка уровня 4 кл.'!V24=0,IF('инд. оценка уровня 3кл.'!V25=0,"D","C"),IF('инд. оценка уровня 4 кл.'!V24=1,IF('инд. оценка уровня 3кл.'!V25=1,"A","B"))))</f>
        <v>D</v>
      </c>
      <c r="W25" s="10" t="str">
        <f>IF('инд. оценка уровня 4 кл.'!W24=" "," ",IF('инд. оценка уровня 4 кл.'!W24=0,IF('инд. оценка уровня 3кл.'!W25=0,"D","C"),IF('инд. оценка уровня 4 кл.'!W24=1,IF('инд. оценка уровня 3кл.'!W25=1,"A","B"))))</f>
        <v>D</v>
      </c>
      <c r="X25" s="10" t="str">
        <f>IF('инд. оценка уровня 4 кл.'!X24=" "," ",IF('инд. оценка уровня 4 кл.'!X24=0,IF('инд. оценка уровня 3кл.'!X25=0,"D","C"),IF('инд. оценка уровня 4 кл.'!X24=1,IF('инд. оценка уровня 3кл.'!X25=1,"A","B"))))</f>
        <v>D</v>
      </c>
      <c r="Y25" s="10" t="str">
        <f>IF('инд. оценка уровня 4 кл.'!Y24=" "," ",IF('инд. оценка уровня 4 кл.'!Y24=0,IF('инд. оценка уровня 3кл.'!Y25=0,"D","C"),IF('инд. оценка уровня 4 кл.'!Y24=1,IF('инд. оценка уровня 3кл.'!Y25=1,"A","B"))))</f>
        <v>D</v>
      </c>
      <c r="Z25" s="252"/>
      <c r="AA25" s="252"/>
      <c r="AB25" s="252"/>
    </row>
    <row r="26" spans="1:28" ht="11.25" customHeight="1" x14ac:dyDescent="0.3">
      <c r="A26" s="176">
        <v>21</v>
      </c>
      <c r="B26" s="149">
        <f>'Первичные данные 4 кл.'!B26</f>
        <v>0</v>
      </c>
      <c r="C26" s="10" t="str">
        <f>IF('инд. оценка уровня 4 кл.'!C25=" "," ",IF('инд. оценка уровня 4 кл.'!C25=0,IF('инд. оценка уровня 3кл.'!C26=0,"D","C"),IF('инд. оценка уровня 4 кл.'!C25=1,IF('инд. оценка уровня 3кл.'!C26=1,"A","B"))))</f>
        <v>D</v>
      </c>
      <c r="D26" s="10" t="str">
        <f>IF('инд. оценка уровня 4 кл.'!D25=" "," ",IF('инд. оценка уровня 4 кл.'!D25=0,IF('инд. оценка уровня 3кл.'!D26=0,"D","C"),IF('инд. оценка уровня 4 кл.'!D25=1,IF('инд. оценка уровня 3кл.'!D26=1,"A","B"))))</f>
        <v>D</v>
      </c>
      <c r="E26" s="10" t="str">
        <f>IF('инд. оценка уровня 4 кл.'!E25=" "," ",IF('инд. оценка уровня 4 кл.'!E25=0,IF('инд. оценка уровня 3кл.'!E26=0,"D","C"),IF('инд. оценка уровня 4 кл.'!E25=1,IF('инд. оценка уровня 3кл.'!E26=1,"A","B"))))</f>
        <v>D</v>
      </c>
      <c r="F26" s="10" t="str">
        <f>IF('инд. оценка уровня 4 кл.'!F25=" "," ",IF('инд. оценка уровня 4 кл.'!F25=0,IF('инд. оценка уровня 3кл.'!F26=0,"D","C"),IF('инд. оценка уровня 4 кл.'!F25=1,IF('инд. оценка уровня 3кл.'!F26=1,"A","B"))))</f>
        <v>D</v>
      </c>
      <c r="G26" s="10" t="str">
        <f>IF('инд. оценка уровня 4 кл.'!G25=" "," ",IF('инд. оценка уровня 4 кл.'!G25=0,IF('инд. оценка уровня 3кл.'!G26=0,"D","C"),IF('инд. оценка уровня 4 кл.'!G25=1,IF('инд. оценка уровня 3кл.'!G26=1,"A","B"))))</f>
        <v>D</v>
      </c>
      <c r="H26" s="10" t="str">
        <f>IF('инд. оценка уровня 4 кл.'!H25=" "," ",IF('инд. оценка уровня 4 кл.'!H25=0,IF('инд. оценка уровня 3кл.'!H26=0,"D","C"),IF('инд. оценка уровня 4 кл.'!H25=1,IF('инд. оценка уровня 3кл.'!H26=1,"A","B"))))</f>
        <v>D</v>
      </c>
      <c r="I26" s="10" t="str">
        <f>IF('инд. оценка уровня 4 кл.'!I25=" "," ",IF('инд. оценка уровня 4 кл.'!I25=0,IF('инд. оценка уровня 3кл.'!I26=0,"D","C"),IF('инд. оценка уровня 4 кл.'!I25=1,IF('инд. оценка уровня 3кл.'!I26=1,"A","B"))))</f>
        <v>D</v>
      </c>
      <c r="J26" s="10" t="str">
        <f>IF('инд. оценка уровня 4 кл.'!J25=" "," ",IF('инд. оценка уровня 4 кл.'!J25=0,IF('инд. оценка уровня 3кл.'!J26=0,"D","C"),IF('инд. оценка уровня 4 кл.'!J25=1,IF('инд. оценка уровня 3кл.'!J26=1,"A","B"))))</f>
        <v>D</v>
      </c>
      <c r="K26" s="10" t="str">
        <f>IF('инд. оценка уровня 4 кл.'!K25=" "," ",IF('инд. оценка уровня 4 кл.'!K25=0,IF('инд. оценка уровня 3кл.'!K26=0,"D","C"),IF('инд. оценка уровня 4 кл.'!K25=1,IF('инд. оценка уровня 3кл.'!K26=1,"A","B"))))</f>
        <v>D</v>
      </c>
      <c r="L26" s="10" t="str">
        <f>IF('инд. оценка уровня 4 кл.'!L25=" "," ",IF('инд. оценка уровня 4 кл.'!L25=0,IF('инд. оценка уровня 3кл.'!L26=0,"D","C"),IF('инд. оценка уровня 4 кл.'!L25=1,IF('инд. оценка уровня 3кл.'!L26=1,"A","B"))))</f>
        <v>D</v>
      </c>
      <c r="M26" s="10" t="str">
        <f>IF('инд. оценка уровня 4 кл.'!M25=" "," ",IF('инд. оценка уровня 4 кл.'!M25=0,IF('инд. оценка уровня 3кл.'!M26=0,"D","C"),IF('инд. оценка уровня 4 кл.'!M25=1,IF('инд. оценка уровня 3кл.'!M26=1,"A","B"))))</f>
        <v>D</v>
      </c>
      <c r="N26" s="10" t="str">
        <f>IF('инд. оценка уровня 4 кл.'!N25=" "," ",IF('инд. оценка уровня 4 кл.'!N25=0,IF('инд. оценка уровня 3кл.'!N26=0,"D","C"),IF('инд. оценка уровня 4 кл.'!N25=1,IF('инд. оценка уровня 3кл.'!N26=1,"A","B"))))</f>
        <v>D</v>
      </c>
      <c r="O26" s="10" t="str">
        <f>IF('инд. оценка уровня 4 кл.'!O25=" "," ",IF('инд. оценка уровня 4 кл.'!O25=0,IF('инд. оценка уровня 3кл.'!O26=0,"D","C"),IF('инд. оценка уровня 4 кл.'!O25=1,IF('инд. оценка уровня 3кл.'!O26=1,"A","B"))))</f>
        <v>D</v>
      </c>
      <c r="P26" s="10" t="str">
        <f>IF('инд. оценка уровня 4 кл.'!P25=" "," ",IF('инд. оценка уровня 4 кл.'!P25=0,IF('инд. оценка уровня 3кл.'!P26=0,"D","C"),IF('инд. оценка уровня 4 кл.'!P25=1,IF('инд. оценка уровня 3кл.'!P26=1,"A","B"))))</f>
        <v>D</v>
      </c>
      <c r="Q26" s="10" t="str">
        <f>IF('инд. оценка уровня 4 кл.'!Q25=" "," ",IF('инд. оценка уровня 4 кл.'!Q25=0,IF('инд. оценка уровня 3кл.'!Q26=0,"D","C"),IF('инд. оценка уровня 4 кл.'!Q25=1,IF('инд. оценка уровня 3кл.'!Q26=1,"A","B"))))</f>
        <v>D</v>
      </c>
      <c r="R26" s="10" t="str">
        <f>IF('инд. оценка уровня 4 кл.'!R25=" "," ",IF('инд. оценка уровня 4 кл.'!R25=0,IF('инд. оценка уровня 3кл.'!R26=0,"D","C"),IF('инд. оценка уровня 4 кл.'!R25=1,IF('инд. оценка уровня 3кл.'!R26=1,"A","B"))))</f>
        <v>D</v>
      </c>
      <c r="S26" s="10" t="str">
        <f>IF('инд. оценка уровня 4 кл.'!S25=" "," ",IF('инд. оценка уровня 4 кл.'!S25=0,IF('инд. оценка уровня 3кл.'!S26=0,"D","C"),IF('инд. оценка уровня 4 кл.'!S25=1,IF('инд. оценка уровня 3кл.'!S26=1,"A","B"))))</f>
        <v>D</v>
      </c>
      <c r="T26" s="10" t="str">
        <f>IF('инд. оценка уровня 4 кл.'!T25=" "," ",IF('инд. оценка уровня 4 кл.'!T25=0,IF('инд. оценка уровня 3кл.'!T26=0,"D","C"),IF('инд. оценка уровня 4 кл.'!T25=1,IF('инд. оценка уровня 3кл.'!T26=1,"A","B"))))</f>
        <v>D</v>
      </c>
      <c r="U26" s="10" t="str">
        <f>IF('инд. оценка уровня 4 кл.'!U25=" "," ",IF('инд. оценка уровня 4 кл.'!U25=0,IF('инд. оценка уровня 3кл.'!U26=0,"D","C"),IF('инд. оценка уровня 4 кл.'!U25=1,IF('инд. оценка уровня 3кл.'!U26=1,"A","B"))))</f>
        <v>D</v>
      </c>
      <c r="V26" s="10" t="str">
        <f>IF('инд. оценка уровня 4 кл.'!V25=" "," ",IF('инд. оценка уровня 4 кл.'!V25=0,IF('инд. оценка уровня 3кл.'!V26=0,"D","C"),IF('инд. оценка уровня 4 кл.'!V25=1,IF('инд. оценка уровня 3кл.'!V26=1,"A","B"))))</f>
        <v>D</v>
      </c>
      <c r="W26" s="10" t="str">
        <f>IF('инд. оценка уровня 4 кл.'!W25=" "," ",IF('инд. оценка уровня 4 кл.'!W25=0,IF('инд. оценка уровня 3кл.'!W26=0,"D","C"),IF('инд. оценка уровня 4 кл.'!W25=1,IF('инд. оценка уровня 3кл.'!W26=1,"A","B"))))</f>
        <v>D</v>
      </c>
      <c r="X26" s="10" t="str">
        <f>IF('инд. оценка уровня 4 кл.'!X25=" "," ",IF('инд. оценка уровня 4 кл.'!X25=0,IF('инд. оценка уровня 3кл.'!X26=0,"D","C"),IF('инд. оценка уровня 4 кл.'!X25=1,IF('инд. оценка уровня 3кл.'!X26=1,"A","B"))))</f>
        <v>D</v>
      </c>
      <c r="Y26" s="10" t="str">
        <f>IF('инд. оценка уровня 4 кл.'!Y25=" "," ",IF('инд. оценка уровня 4 кл.'!Y25=0,IF('инд. оценка уровня 3кл.'!Y26=0,"D","C"),IF('инд. оценка уровня 4 кл.'!Y25=1,IF('инд. оценка уровня 3кл.'!Y26=1,"A","B"))))</f>
        <v>D</v>
      </c>
      <c r="Z26" s="252"/>
      <c r="AA26" s="252"/>
      <c r="AB26" s="252"/>
    </row>
    <row r="27" spans="1:28" ht="11.25" customHeight="1" x14ac:dyDescent="0.3">
      <c r="A27" s="176">
        <v>22</v>
      </c>
      <c r="B27" s="149">
        <f>'Первичные данные 4 кл.'!B27</f>
        <v>0</v>
      </c>
      <c r="C27" s="10" t="str">
        <f>IF('инд. оценка уровня 4 кл.'!C26=" "," ",IF('инд. оценка уровня 4 кл.'!C26=0,IF('инд. оценка уровня 3кл.'!C27=0,"D","C"),IF('инд. оценка уровня 4 кл.'!C26=1,IF('инд. оценка уровня 3кл.'!C27=1,"A","B"))))</f>
        <v>D</v>
      </c>
      <c r="D27" s="10" t="str">
        <f>IF('инд. оценка уровня 4 кл.'!D26=" "," ",IF('инд. оценка уровня 4 кл.'!D26=0,IF('инд. оценка уровня 3кл.'!D27=0,"D","C"),IF('инд. оценка уровня 4 кл.'!D26=1,IF('инд. оценка уровня 3кл.'!D27=1,"A","B"))))</f>
        <v>D</v>
      </c>
      <c r="E27" s="10" t="str">
        <f>IF('инд. оценка уровня 4 кл.'!E26=" "," ",IF('инд. оценка уровня 4 кл.'!E26=0,IF('инд. оценка уровня 3кл.'!E27=0,"D","C"),IF('инд. оценка уровня 4 кл.'!E26=1,IF('инд. оценка уровня 3кл.'!E27=1,"A","B"))))</f>
        <v>D</v>
      </c>
      <c r="F27" s="10" t="str">
        <f>IF('инд. оценка уровня 4 кл.'!F26=" "," ",IF('инд. оценка уровня 4 кл.'!F26=0,IF('инд. оценка уровня 3кл.'!F27=0,"D","C"),IF('инд. оценка уровня 4 кл.'!F26=1,IF('инд. оценка уровня 3кл.'!F27=1,"A","B"))))</f>
        <v>D</v>
      </c>
      <c r="G27" s="10" t="str">
        <f>IF('инд. оценка уровня 4 кл.'!G26=" "," ",IF('инд. оценка уровня 4 кл.'!G26=0,IF('инд. оценка уровня 3кл.'!G27=0,"D","C"),IF('инд. оценка уровня 4 кл.'!G26=1,IF('инд. оценка уровня 3кл.'!G27=1,"A","B"))))</f>
        <v>D</v>
      </c>
      <c r="H27" s="10" t="str">
        <f>IF('инд. оценка уровня 4 кл.'!H26=" "," ",IF('инд. оценка уровня 4 кл.'!H26=0,IF('инд. оценка уровня 3кл.'!H27=0,"D","C"),IF('инд. оценка уровня 4 кл.'!H26=1,IF('инд. оценка уровня 3кл.'!H27=1,"A","B"))))</f>
        <v>D</v>
      </c>
      <c r="I27" s="10" t="str">
        <f>IF('инд. оценка уровня 4 кл.'!I26=" "," ",IF('инд. оценка уровня 4 кл.'!I26=0,IF('инд. оценка уровня 3кл.'!I27=0,"D","C"),IF('инд. оценка уровня 4 кл.'!I26=1,IF('инд. оценка уровня 3кл.'!I27=1,"A","B"))))</f>
        <v>D</v>
      </c>
      <c r="J27" s="10" t="str">
        <f>IF('инд. оценка уровня 4 кл.'!J26=" "," ",IF('инд. оценка уровня 4 кл.'!J26=0,IF('инд. оценка уровня 3кл.'!J27=0,"D","C"),IF('инд. оценка уровня 4 кл.'!J26=1,IF('инд. оценка уровня 3кл.'!J27=1,"A","B"))))</f>
        <v>D</v>
      </c>
      <c r="K27" s="10" t="str">
        <f>IF('инд. оценка уровня 4 кл.'!K26=" "," ",IF('инд. оценка уровня 4 кл.'!K26=0,IF('инд. оценка уровня 3кл.'!K27=0,"D","C"),IF('инд. оценка уровня 4 кл.'!K26=1,IF('инд. оценка уровня 3кл.'!K27=1,"A","B"))))</f>
        <v>D</v>
      </c>
      <c r="L27" s="10" t="str">
        <f>IF('инд. оценка уровня 4 кл.'!L26=" "," ",IF('инд. оценка уровня 4 кл.'!L26=0,IF('инд. оценка уровня 3кл.'!L27=0,"D","C"),IF('инд. оценка уровня 4 кл.'!L26=1,IF('инд. оценка уровня 3кл.'!L27=1,"A","B"))))</f>
        <v>D</v>
      </c>
      <c r="M27" s="10" t="str">
        <f>IF('инд. оценка уровня 4 кл.'!M26=" "," ",IF('инд. оценка уровня 4 кл.'!M26=0,IF('инд. оценка уровня 3кл.'!M27=0,"D","C"),IF('инд. оценка уровня 4 кл.'!M26=1,IF('инд. оценка уровня 3кл.'!M27=1,"A","B"))))</f>
        <v>D</v>
      </c>
      <c r="N27" s="10" t="str">
        <f>IF('инд. оценка уровня 4 кл.'!N26=" "," ",IF('инд. оценка уровня 4 кл.'!N26=0,IF('инд. оценка уровня 3кл.'!N27=0,"D","C"),IF('инд. оценка уровня 4 кл.'!N26=1,IF('инд. оценка уровня 3кл.'!N27=1,"A","B"))))</f>
        <v>D</v>
      </c>
      <c r="O27" s="10" t="str">
        <f>IF('инд. оценка уровня 4 кл.'!O26=" "," ",IF('инд. оценка уровня 4 кл.'!O26=0,IF('инд. оценка уровня 3кл.'!O27=0,"D","C"),IF('инд. оценка уровня 4 кл.'!O26=1,IF('инд. оценка уровня 3кл.'!O27=1,"A","B"))))</f>
        <v>D</v>
      </c>
      <c r="P27" s="10" t="str">
        <f>IF('инд. оценка уровня 4 кл.'!P26=" "," ",IF('инд. оценка уровня 4 кл.'!P26=0,IF('инд. оценка уровня 3кл.'!P27=0,"D","C"),IF('инд. оценка уровня 4 кл.'!P26=1,IF('инд. оценка уровня 3кл.'!P27=1,"A","B"))))</f>
        <v>D</v>
      </c>
      <c r="Q27" s="10" t="str">
        <f>IF('инд. оценка уровня 4 кл.'!Q26=" "," ",IF('инд. оценка уровня 4 кл.'!Q26=0,IF('инд. оценка уровня 3кл.'!Q27=0,"D","C"),IF('инд. оценка уровня 4 кл.'!Q26=1,IF('инд. оценка уровня 3кл.'!Q27=1,"A","B"))))</f>
        <v>D</v>
      </c>
      <c r="R27" s="10" t="str">
        <f>IF('инд. оценка уровня 4 кл.'!R26=" "," ",IF('инд. оценка уровня 4 кл.'!R26=0,IF('инд. оценка уровня 3кл.'!R27=0,"D","C"),IF('инд. оценка уровня 4 кл.'!R26=1,IF('инд. оценка уровня 3кл.'!R27=1,"A","B"))))</f>
        <v>D</v>
      </c>
      <c r="S27" s="10" t="str">
        <f>IF('инд. оценка уровня 4 кл.'!S26=" "," ",IF('инд. оценка уровня 4 кл.'!S26=0,IF('инд. оценка уровня 3кл.'!S27=0,"D","C"),IF('инд. оценка уровня 4 кл.'!S26=1,IF('инд. оценка уровня 3кл.'!S27=1,"A","B"))))</f>
        <v>D</v>
      </c>
      <c r="T27" s="10" t="str">
        <f>IF('инд. оценка уровня 4 кл.'!T26=" "," ",IF('инд. оценка уровня 4 кл.'!T26=0,IF('инд. оценка уровня 3кл.'!T27=0,"D","C"),IF('инд. оценка уровня 4 кл.'!T26=1,IF('инд. оценка уровня 3кл.'!T27=1,"A","B"))))</f>
        <v>D</v>
      </c>
      <c r="U27" s="10" t="str">
        <f>IF('инд. оценка уровня 4 кл.'!U26=" "," ",IF('инд. оценка уровня 4 кл.'!U26=0,IF('инд. оценка уровня 3кл.'!U27=0,"D","C"),IF('инд. оценка уровня 4 кл.'!U26=1,IF('инд. оценка уровня 3кл.'!U27=1,"A","B"))))</f>
        <v>D</v>
      </c>
      <c r="V27" s="10" t="str">
        <f>IF('инд. оценка уровня 4 кл.'!V26=" "," ",IF('инд. оценка уровня 4 кл.'!V26=0,IF('инд. оценка уровня 3кл.'!V27=0,"D","C"),IF('инд. оценка уровня 4 кл.'!V26=1,IF('инд. оценка уровня 3кл.'!V27=1,"A","B"))))</f>
        <v>D</v>
      </c>
      <c r="W27" s="10" t="str">
        <f>IF('инд. оценка уровня 4 кл.'!W26=" "," ",IF('инд. оценка уровня 4 кл.'!W26=0,IF('инд. оценка уровня 3кл.'!W27=0,"D","C"),IF('инд. оценка уровня 4 кл.'!W26=1,IF('инд. оценка уровня 3кл.'!W27=1,"A","B"))))</f>
        <v>D</v>
      </c>
      <c r="X27" s="10" t="str">
        <f>IF('инд. оценка уровня 4 кл.'!X26=" "," ",IF('инд. оценка уровня 4 кл.'!X26=0,IF('инд. оценка уровня 3кл.'!X27=0,"D","C"),IF('инд. оценка уровня 4 кл.'!X26=1,IF('инд. оценка уровня 3кл.'!X27=1,"A","B"))))</f>
        <v>D</v>
      </c>
      <c r="Y27" s="10" t="str">
        <f>IF('инд. оценка уровня 4 кл.'!Y26=" "," ",IF('инд. оценка уровня 4 кл.'!Y26=0,IF('инд. оценка уровня 3кл.'!Y27=0,"D","C"),IF('инд. оценка уровня 4 кл.'!Y26=1,IF('инд. оценка уровня 3кл.'!Y27=1,"A","B"))))</f>
        <v>D</v>
      </c>
      <c r="Z27" s="252"/>
      <c r="AA27" s="252"/>
      <c r="AB27" s="252"/>
    </row>
    <row r="28" spans="1:28" ht="11.25" customHeight="1" x14ac:dyDescent="0.3">
      <c r="A28" s="176">
        <v>23</v>
      </c>
      <c r="B28" s="149">
        <f>'Первичные данные 4 кл.'!B28</f>
        <v>0</v>
      </c>
      <c r="C28" s="10" t="str">
        <f>IF('инд. оценка уровня 4 кл.'!C27=" "," ",IF('инд. оценка уровня 4 кл.'!C27=0,IF('инд. оценка уровня 3кл.'!C28=0,"D","C"),IF('инд. оценка уровня 4 кл.'!C27=1,IF('инд. оценка уровня 3кл.'!C28=1,"A","B"))))</f>
        <v>D</v>
      </c>
      <c r="D28" s="10" t="str">
        <f>IF('инд. оценка уровня 4 кл.'!D27=" "," ",IF('инд. оценка уровня 4 кл.'!D27=0,IF('инд. оценка уровня 3кл.'!D28=0,"D","C"),IF('инд. оценка уровня 4 кл.'!D27=1,IF('инд. оценка уровня 3кл.'!D28=1,"A","B"))))</f>
        <v>D</v>
      </c>
      <c r="E28" s="10" t="str">
        <f>IF('инд. оценка уровня 4 кл.'!E27=" "," ",IF('инд. оценка уровня 4 кл.'!E27=0,IF('инд. оценка уровня 3кл.'!E28=0,"D","C"),IF('инд. оценка уровня 4 кл.'!E27=1,IF('инд. оценка уровня 3кл.'!E28=1,"A","B"))))</f>
        <v>D</v>
      </c>
      <c r="F28" s="10" t="str">
        <f>IF('инд. оценка уровня 4 кл.'!F27=" "," ",IF('инд. оценка уровня 4 кл.'!F27=0,IF('инд. оценка уровня 3кл.'!F28=0,"D","C"),IF('инд. оценка уровня 4 кл.'!F27=1,IF('инд. оценка уровня 3кл.'!F28=1,"A","B"))))</f>
        <v>D</v>
      </c>
      <c r="G28" s="10" t="str">
        <f>IF('инд. оценка уровня 4 кл.'!G27=" "," ",IF('инд. оценка уровня 4 кл.'!G27=0,IF('инд. оценка уровня 3кл.'!G28=0,"D","C"),IF('инд. оценка уровня 4 кл.'!G27=1,IF('инд. оценка уровня 3кл.'!G28=1,"A","B"))))</f>
        <v>D</v>
      </c>
      <c r="H28" s="10" t="str">
        <f>IF('инд. оценка уровня 4 кл.'!H27=" "," ",IF('инд. оценка уровня 4 кл.'!H27=0,IF('инд. оценка уровня 3кл.'!H28=0,"D","C"),IF('инд. оценка уровня 4 кл.'!H27=1,IF('инд. оценка уровня 3кл.'!H28=1,"A","B"))))</f>
        <v>D</v>
      </c>
      <c r="I28" s="10" t="str">
        <f>IF('инд. оценка уровня 4 кл.'!I27=" "," ",IF('инд. оценка уровня 4 кл.'!I27=0,IF('инд. оценка уровня 3кл.'!I28=0,"D","C"),IF('инд. оценка уровня 4 кл.'!I27=1,IF('инд. оценка уровня 3кл.'!I28=1,"A","B"))))</f>
        <v>D</v>
      </c>
      <c r="J28" s="10" t="str">
        <f>IF('инд. оценка уровня 4 кл.'!J27=" "," ",IF('инд. оценка уровня 4 кл.'!J27=0,IF('инд. оценка уровня 3кл.'!J28=0,"D","C"),IF('инд. оценка уровня 4 кл.'!J27=1,IF('инд. оценка уровня 3кл.'!J28=1,"A","B"))))</f>
        <v>D</v>
      </c>
      <c r="K28" s="10" t="str">
        <f>IF('инд. оценка уровня 4 кл.'!K27=" "," ",IF('инд. оценка уровня 4 кл.'!K27=0,IF('инд. оценка уровня 3кл.'!K28=0,"D","C"),IF('инд. оценка уровня 4 кл.'!K27=1,IF('инд. оценка уровня 3кл.'!K28=1,"A","B"))))</f>
        <v>D</v>
      </c>
      <c r="L28" s="10" t="str">
        <f>IF('инд. оценка уровня 4 кл.'!L27=" "," ",IF('инд. оценка уровня 4 кл.'!L27=0,IF('инд. оценка уровня 3кл.'!L28=0,"D","C"),IF('инд. оценка уровня 4 кл.'!L27=1,IF('инд. оценка уровня 3кл.'!L28=1,"A","B"))))</f>
        <v>D</v>
      </c>
      <c r="M28" s="10" t="str">
        <f>IF('инд. оценка уровня 4 кл.'!M27=" "," ",IF('инд. оценка уровня 4 кл.'!M27=0,IF('инд. оценка уровня 3кл.'!M28=0,"D","C"),IF('инд. оценка уровня 4 кл.'!M27=1,IF('инд. оценка уровня 3кл.'!M28=1,"A","B"))))</f>
        <v>D</v>
      </c>
      <c r="N28" s="10" t="str">
        <f>IF('инд. оценка уровня 4 кл.'!N27=" "," ",IF('инд. оценка уровня 4 кл.'!N27=0,IF('инд. оценка уровня 3кл.'!N28=0,"D","C"),IF('инд. оценка уровня 4 кл.'!N27=1,IF('инд. оценка уровня 3кл.'!N28=1,"A","B"))))</f>
        <v>D</v>
      </c>
      <c r="O28" s="10" t="str">
        <f>IF('инд. оценка уровня 4 кл.'!O27=" "," ",IF('инд. оценка уровня 4 кл.'!O27=0,IF('инд. оценка уровня 3кл.'!O28=0,"D","C"),IF('инд. оценка уровня 4 кл.'!O27=1,IF('инд. оценка уровня 3кл.'!O28=1,"A","B"))))</f>
        <v>D</v>
      </c>
      <c r="P28" s="10" t="str">
        <f>IF('инд. оценка уровня 4 кл.'!P27=" "," ",IF('инд. оценка уровня 4 кл.'!P27=0,IF('инд. оценка уровня 3кл.'!P28=0,"D","C"),IF('инд. оценка уровня 4 кл.'!P27=1,IF('инд. оценка уровня 3кл.'!P28=1,"A","B"))))</f>
        <v>D</v>
      </c>
      <c r="Q28" s="10" t="str">
        <f>IF('инд. оценка уровня 4 кл.'!Q27=" "," ",IF('инд. оценка уровня 4 кл.'!Q27=0,IF('инд. оценка уровня 3кл.'!Q28=0,"D","C"),IF('инд. оценка уровня 4 кл.'!Q27=1,IF('инд. оценка уровня 3кл.'!Q28=1,"A","B"))))</f>
        <v>D</v>
      </c>
      <c r="R28" s="10" t="str">
        <f>IF('инд. оценка уровня 4 кл.'!R27=" "," ",IF('инд. оценка уровня 4 кл.'!R27=0,IF('инд. оценка уровня 3кл.'!R28=0,"D","C"),IF('инд. оценка уровня 4 кл.'!R27=1,IF('инд. оценка уровня 3кл.'!R28=1,"A","B"))))</f>
        <v>D</v>
      </c>
      <c r="S28" s="10" t="str">
        <f>IF('инд. оценка уровня 4 кл.'!S27=" "," ",IF('инд. оценка уровня 4 кл.'!S27=0,IF('инд. оценка уровня 3кл.'!S28=0,"D","C"),IF('инд. оценка уровня 4 кл.'!S27=1,IF('инд. оценка уровня 3кл.'!S28=1,"A","B"))))</f>
        <v>D</v>
      </c>
      <c r="T28" s="10" t="str">
        <f>IF('инд. оценка уровня 4 кл.'!T27=" "," ",IF('инд. оценка уровня 4 кл.'!T27=0,IF('инд. оценка уровня 3кл.'!T28=0,"D","C"),IF('инд. оценка уровня 4 кл.'!T27=1,IF('инд. оценка уровня 3кл.'!T28=1,"A","B"))))</f>
        <v>D</v>
      </c>
      <c r="U28" s="10" t="str">
        <f>IF('инд. оценка уровня 4 кл.'!U27=" "," ",IF('инд. оценка уровня 4 кл.'!U27=0,IF('инд. оценка уровня 3кл.'!U28=0,"D","C"),IF('инд. оценка уровня 4 кл.'!U27=1,IF('инд. оценка уровня 3кл.'!U28=1,"A","B"))))</f>
        <v>D</v>
      </c>
      <c r="V28" s="10" t="str">
        <f>IF('инд. оценка уровня 4 кл.'!V27=" "," ",IF('инд. оценка уровня 4 кл.'!V27=0,IF('инд. оценка уровня 3кл.'!V28=0,"D","C"),IF('инд. оценка уровня 4 кл.'!V27=1,IF('инд. оценка уровня 3кл.'!V28=1,"A","B"))))</f>
        <v>D</v>
      </c>
      <c r="W28" s="10" t="str">
        <f>IF('инд. оценка уровня 4 кл.'!W27=" "," ",IF('инд. оценка уровня 4 кл.'!W27=0,IF('инд. оценка уровня 3кл.'!W28=0,"D","C"),IF('инд. оценка уровня 4 кл.'!W27=1,IF('инд. оценка уровня 3кл.'!W28=1,"A","B"))))</f>
        <v>D</v>
      </c>
      <c r="X28" s="10" t="str">
        <f>IF('инд. оценка уровня 4 кл.'!X27=" "," ",IF('инд. оценка уровня 4 кл.'!X27=0,IF('инд. оценка уровня 3кл.'!X28=0,"D","C"),IF('инд. оценка уровня 4 кл.'!X27=1,IF('инд. оценка уровня 3кл.'!X28=1,"A","B"))))</f>
        <v>D</v>
      </c>
      <c r="Y28" s="10" t="str">
        <f>IF('инд. оценка уровня 4 кл.'!Y27=" "," ",IF('инд. оценка уровня 4 кл.'!Y27=0,IF('инд. оценка уровня 3кл.'!Y28=0,"D","C"),IF('инд. оценка уровня 4 кл.'!Y27=1,IF('инд. оценка уровня 3кл.'!Y28=1,"A","B"))))</f>
        <v>D</v>
      </c>
      <c r="Z28" s="252"/>
      <c r="AA28" s="252"/>
      <c r="AB28" s="252"/>
    </row>
    <row r="29" spans="1:28" ht="11.25" customHeight="1" x14ac:dyDescent="0.3">
      <c r="A29" s="176">
        <v>24</v>
      </c>
      <c r="B29" s="149">
        <f>'Первичные данные 4 кл.'!B29</f>
        <v>0</v>
      </c>
      <c r="C29" s="10" t="str">
        <f>IF('инд. оценка уровня 4 кл.'!C28=" "," ",IF('инд. оценка уровня 4 кл.'!C28=0,IF('инд. оценка уровня 3кл.'!C29=0,"D","C"),IF('инд. оценка уровня 4 кл.'!C28=1,IF('инд. оценка уровня 3кл.'!C29=1,"A","B"))))</f>
        <v>D</v>
      </c>
      <c r="D29" s="10" t="str">
        <f>IF('инд. оценка уровня 4 кл.'!D28=" "," ",IF('инд. оценка уровня 4 кл.'!D28=0,IF('инд. оценка уровня 3кл.'!D29=0,"D","C"),IF('инд. оценка уровня 4 кл.'!D28=1,IF('инд. оценка уровня 3кл.'!D29=1,"A","B"))))</f>
        <v>D</v>
      </c>
      <c r="E29" s="10" t="str">
        <f>IF('инд. оценка уровня 4 кл.'!E28=" "," ",IF('инд. оценка уровня 4 кл.'!E28=0,IF('инд. оценка уровня 3кл.'!E29=0,"D","C"),IF('инд. оценка уровня 4 кл.'!E28=1,IF('инд. оценка уровня 3кл.'!E29=1,"A","B"))))</f>
        <v>D</v>
      </c>
      <c r="F29" s="10" t="str">
        <f>IF('инд. оценка уровня 4 кл.'!F28=" "," ",IF('инд. оценка уровня 4 кл.'!F28=0,IF('инд. оценка уровня 3кл.'!F29=0,"D","C"),IF('инд. оценка уровня 4 кл.'!F28=1,IF('инд. оценка уровня 3кл.'!F29=1,"A","B"))))</f>
        <v>D</v>
      </c>
      <c r="G29" s="10" t="str">
        <f>IF('инд. оценка уровня 4 кл.'!G28=" "," ",IF('инд. оценка уровня 4 кл.'!G28=0,IF('инд. оценка уровня 3кл.'!G29=0,"D","C"),IF('инд. оценка уровня 4 кл.'!G28=1,IF('инд. оценка уровня 3кл.'!G29=1,"A","B"))))</f>
        <v>D</v>
      </c>
      <c r="H29" s="10" t="str">
        <f>IF('инд. оценка уровня 4 кл.'!H28=" "," ",IF('инд. оценка уровня 4 кл.'!H28=0,IF('инд. оценка уровня 3кл.'!H29=0,"D","C"),IF('инд. оценка уровня 4 кл.'!H28=1,IF('инд. оценка уровня 3кл.'!H29=1,"A","B"))))</f>
        <v>D</v>
      </c>
      <c r="I29" s="10" t="str">
        <f>IF('инд. оценка уровня 4 кл.'!I28=" "," ",IF('инд. оценка уровня 4 кл.'!I28=0,IF('инд. оценка уровня 3кл.'!I29=0,"D","C"),IF('инд. оценка уровня 4 кл.'!I28=1,IF('инд. оценка уровня 3кл.'!I29=1,"A","B"))))</f>
        <v>D</v>
      </c>
      <c r="J29" s="10" t="str">
        <f>IF('инд. оценка уровня 4 кл.'!J28=" "," ",IF('инд. оценка уровня 4 кл.'!J28=0,IF('инд. оценка уровня 3кл.'!J29=0,"D","C"),IF('инд. оценка уровня 4 кл.'!J28=1,IF('инд. оценка уровня 3кл.'!J29=1,"A","B"))))</f>
        <v>D</v>
      </c>
      <c r="K29" s="10" t="str">
        <f>IF('инд. оценка уровня 4 кл.'!K28=" "," ",IF('инд. оценка уровня 4 кл.'!K28=0,IF('инд. оценка уровня 3кл.'!K29=0,"D","C"),IF('инд. оценка уровня 4 кл.'!K28=1,IF('инд. оценка уровня 3кл.'!K29=1,"A","B"))))</f>
        <v>D</v>
      </c>
      <c r="L29" s="10" t="str">
        <f>IF('инд. оценка уровня 4 кл.'!L28=" "," ",IF('инд. оценка уровня 4 кл.'!L28=0,IF('инд. оценка уровня 3кл.'!L29=0,"D","C"),IF('инд. оценка уровня 4 кл.'!L28=1,IF('инд. оценка уровня 3кл.'!L29=1,"A","B"))))</f>
        <v>D</v>
      </c>
      <c r="M29" s="10" t="str">
        <f>IF('инд. оценка уровня 4 кл.'!M28=" "," ",IF('инд. оценка уровня 4 кл.'!M28=0,IF('инд. оценка уровня 3кл.'!M29=0,"D","C"),IF('инд. оценка уровня 4 кл.'!M28=1,IF('инд. оценка уровня 3кл.'!M29=1,"A","B"))))</f>
        <v>D</v>
      </c>
      <c r="N29" s="10" t="str">
        <f>IF('инд. оценка уровня 4 кл.'!N28=" "," ",IF('инд. оценка уровня 4 кл.'!N28=0,IF('инд. оценка уровня 3кл.'!N29=0,"D","C"),IF('инд. оценка уровня 4 кл.'!N28=1,IF('инд. оценка уровня 3кл.'!N29=1,"A","B"))))</f>
        <v>D</v>
      </c>
      <c r="O29" s="10" t="str">
        <f>IF('инд. оценка уровня 4 кл.'!O28=" "," ",IF('инд. оценка уровня 4 кл.'!O28=0,IF('инд. оценка уровня 3кл.'!O29=0,"D","C"),IF('инд. оценка уровня 4 кл.'!O28=1,IF('инд. оценка уровня 3кл.'!O29=1,"A","B"))))</f>
        <v>D</v>
      </c>
      <c r="P29" s="10" t="str">
        <f>IF('инд. оценка уровня 4 кл.'!P28=" "," ",IF('инд. оценка уровня 4 кл.'!P28=0,IF('инд. оценка уровня 3кл.'!P29=0,"D","C"),IF('инд. оценка уровня 4 кл.'!P28=1,IF('инд. оценка уровня 3кл.'!P29=1,"A","B"))))</f>
        <v>D</v>
      </c>
      <c r="Q29" s="10" t="str">
        <f>IF('инд. оценка уровня 4 кл.'!Q28=" "," ",IF('инд. оценка уровня 4 кл.'!Q28=0,IF('инд. оценка уровня 3кл.'!Q29=0,"D","C"),IF('инд. оценка уровня 4 кл.'!Q28=1,IF('инд. оценка уровня 3кл.'!Q29=1,"A","B"))))</f>
        <v>D</v>
      </c>
      <c r="R29" s="10" t="str">
        <f>IF('инд. оценка уровня 4 кл.'!R28=" "," ",IF('инд. оценка уровня 4 кл.'!R28=0,IF('инд. оценка уровня 3кл.'!R29=0,"D","C"),IF('инд. оценка уровня 4 кл.'!R28=1,IF('инд. оценка уровня 3кл.'!R29=1,"A","B"))))</f>
        <v>D</v>
      </c>
      <c r="S29" s="10" t="str">
        <f>IF('инд. оценка уровня 4 кл.'!S28=" "," ",IF('инд. оценка уровня 4 кл.'!S28=0,IF('инд. оценка уровня 3кл.'!S29=0,"D","C"),IF('инд. оценка уровня 4 кл.'!S28=1,IF('инд. оценка уровня 3кл.'!S29=1,"A","B"))))</f>
        <v>D</v>
      </c>
      <c r="T29" s="10" t="str">
        <f>IF('инд. оценка уровня 4 кл.'!T28=" "," ",IF('инд. оценка уровня 4 кл.'!T28=0,IF('инд. оценка уровня 3кл.'!T29=0,"D","C"),IF('инд. оценка уровня 4 кл.'!T28=1,IF('инд. оценка уровня 3кл.'!T29=1,"A","B"))))</f>
        <v>D</v>
      </c>
      <c r="U29" s="10" t="str">
        <f>IF('инд. оценка уровня 4 кл.'!U28=" "," ",IF('инд. оценка уровня 4 кл.'!U28=0,IF('инд. оценка уровня 3кл.'!U29=0,"D","C"),IF('инд. оценка уровня 4 кл.'!U28=1,IF('инд. оценка уровня 3кл.'!U29=1,"A","B"))))</f>
        <v>D</v>
      </c>
      <c r="V29" s="10" t="str">
        <f>IF('инд. оценка уровня 4 кл.'!V28=" "," ",IF('инд. оценка уровня 4 кл.'!V28=0,IF('инд. оценка уровня 3кл.'!V29=0,"D","C"),IF('инд. оценка уровня 4 кл.'!V28=1,IF('инд. оценка уровня 3кл.'!V29=1,"A","B"))))</f>
        <v>D</v>
      </c>
      <c r="W29" s="10" t="str">
        <f>IF('инд. оценка уровня 4 кл.'!W28=" "," ",IF('инд. оценка уровня 4 кл.'!W28=0,IF('инд. оценка уровня 3кл.'!W29=0,"D","C"),IF('инд. оценка уровня 4 кл.'!W28=1,IF('инд. оценка уровня 3кл.'!W29=1,"A","B"))))</f>
        <v>D</v>
      </c>
      <c r="X29" s="10" t="str">
        <f>IF('инд. оценка уровня 4 кл.'!X28=" "," ",IF('инд. оценка уровня 4 кл.'!X28=0,IF('инд. оценка уровня 3кл.'!X29=0,"D","C"),IF('инд. оценка уровня 4 кл.'!X28=1,IF('инд. оценка уровня 3кл.'!X29=1,"A","B"))))</f>
        <v>D</v>
      </c>
      <c r="Y29" s="10" t="str">
        <f>IF('инд. оценка уровня 4 кл.'!Y28=" "," ",IF('инд. оценка уровня 4 кл.'!Y28=0,IF('инд. оценка уровня 3кл.'!Y29=0,"D","C"),IF('инд. оценка уровня 4 кл.'!Y28=1,IF('инд. оценка уровня 3кл.'!Y29=1,"A","B"))))</f>
        <v>D</v>
      </c>
      <c r="Z29" s="252"/>
      <c r="AA29" s="252"/>
      <c r="AB29" s="252"/>
    </row>
    <row r="30" spans="1:28" ht="11.25" customHeight="1" x14ac:dyDescent="0.3">
      <c r="A30" s="176">
        <v>25</v>
      </c>
      <c r="B30" s="149">
        <f>'Первичные данные 4 кл.'!B30</f>
        <v>0</v>
      </c>
      <c r="C30" s="10" t="str">
        <f>IF('инд. оценка уровня 4 кл.'!C29=" "," ",IF('инд. оценка уровня 4 кл.'!C29=0,IF('инд. оценка уровня 3кл.'!C30=0,"D","C"),IF('инд. оценка уровня 4 кл.'!C29=1,IF('инд. оценка уровня 3кл.'!C30=1,"A","B"))))</f>
        <v>D</v>
      </c>
      <c r="D30" s="10" t="str">
        <f>IF('инд. оценка уровня 4 кл.'!D29=" "," ",IF('инд. оценка уровня 4 кл.'!D29=0,IF('инд. оценка уровня 3кл.'!D30=0,"D","C"),IF('инд. оценка уровня 4 кл.'!D29=1,IF('инд. оценка уровня 3кл.'!D30=1,"A","B"))))</f>
        <v>D</v>
      </c>
      <c r="E30" s="10" t="str">
        <f>IF('инд. оценка уровня 4 кл.'!E29=" "," ",IF('инд. оценка уровня 4 кл.'!E29=0,IF('инд. оценка уровня 3кл.'!E30=0,"D","C"),IF('инд. оценка уровня 4 кл.'!E29=1,IF('инд. оценка уровня 3кл.'!E30=1,"A","B"))))</f>
        <v>D</v>
      </c>
      <c r="F30" s="10" t="str">
        <f>IF('инд. оценка уровня 4 кл.'!F29=" "," ",IF('инд. оценка уровня 4 кл.'!F29=0,IF('инд. оценка уровня 3кл.'!F30=0,"D","C"),IF('инд. оценка уровня 4 кл.'!F29=1,IF('инд. оценка уровня 3кл.'!F30=1,"A","B"))))</f>
        <v>D</v>
      </c>
      <c r="G30" s="10" t="str">
        <f>IF('инд. оценка уровня 4 кл.'!G29=" "," ",IF('инд. оценка уровня 4 кл.'!G29=0,IF('инд. оценка уровня 3кл.'!G30=0,"D","C"),IF('инд. оценка уровня 4 кл.'!G29=1,IF('инд. оценка уровня 3кл.'!G30=1,"A","B"))))</f>
        <v>D</v>
      </c>
      <c r="H30" s="10" t="str">
        <f>IF('инд. оценка уровня 4 кл.'!H29=" "," ",IF('инд. оценка уровня 4 кл.'!H29=0,IF('инд. оценка уровня 3кл.'!H30=0,"D","C"),IF('инд. оценка уровня 4 кл.'!H29=1,IF('инд. оценка уровня 3кл.'!H30=1,"A","B"))))</f>
        <v>D</v>
      </c>
      <c r="I30" s="10" t="str">
        <f>IF('инд. оценка уровня 4 кл.'!I29=" "," ",IF('инд. оценка уровня 4 кл.'!I29=0,IF('инд. оценка уровня 3кл.'!I30=0,"D","C"),IF('инд. оценка уровня 4 кл.'!I29=1,IF('инд. оценка уровня 3кл.'!I30=1,"A","B"))))</f>
        <v>D</v>
      </c>
      <c r="J30" s="10" t="str">
        <f>IF('инд. оценка уровня 4 кл.'!J29=" "," ",IF('инд. оценка уровня 4 кл.'!J29=0,IF('инд. оценка уровня 3кл.'!J30=0,"D","C"),IF('инд. оценка уровня 4 кл.'!J29=1,IF('инд. оценка уровня 3кл.'!J30=1,"A","B"))))</f>
        <v>D</v>
      </c>
      <c r="K30" s="10" t="str">
        <f>IF('инд. оценка уровня 4 кл.'!K29=" "," ",IF('инд. оценка уровня 4 кл.'!K29=0,IF('инд. оценка уровня 3кл.'!K30=0,"D","C"),IF('инд. оценка уровня 4 кл.'!K29=1,IF('инд. оценка уровня 3кл.'!K30=1,"A","B"))))</f>
        <v>D</v>
      </c>
      <c r="L30" s="10" t="str">
        <f>IF('инд. оценка уровня 4 кл.'!L29=" "," ",IF('инд. оценка уровня 4 кл.'!L29=0,IF('инд. оценка уровня 3кл.'!L30=0,"D","C"),IF('инд. оценка уровня 4 кл.'!L29=1,IF('инд. оценка уровня 3кл.'!L30=1,"A","B"))))</f>
        <v>D</v>
      </c>
      <c r="M30" s="10" t="str">
        <f>IF('инд. оценка уровня 4 кл.'!M29=" "," ",IF('инд. оценка уровня 4 кл.'!M29=0,IF('инд. оценка уровня 3кл.'!M30=0,"D","C"),IF('инд. оценка уровня 4 кл.'!M29=1,IF('инд. оценка уровня 3кл.'!M30=1,"A","B"))))</f>
        <v>D</v>
      </c>
      <c r="N30" s="10" t="str">
        <f>IF('инд. оценка уровня 4 кл.'!N29=" "," ",IF('инд. оценка уровня 4 кл.'!N29=0,IF('инд. оценка уровня 3кл.'!N30=0,"D","C"),IF('инд. оценка уровня 4 кл.'!N29=1,IF('инд. оценка уровня 3кл.'!N30=1,"A","B"))))</f>
        <v>D</v>
      </c>
      <c r="O30" s="10" t="str">
        <f>IF('инд. оценка уровня 4 кл.'!O29=" "," ",IF('инд. оценка уровня 4 кл.'!O29=0,IF('инд. оценка уровня 3кл.'!O30=0,"D","C"),IF('инд. оценка уровня 4 кл.'!O29=1,IF('инд. оценка уровня 3кл.'!O30=1,"A","B"))))</f>
        <v>D</v>
      </c>
      <c r="P30" s="10" t="str">
        <f>IF('инд. оценка уровня 4 кл.'!P29=" "," ",IF('инд. оценка уровня 4 кл.'!P29=0,IF('инд. оценка уровня 3кл.'!P30=0,"D","C"),IF('инд. оценка уровня 4 кл.'!P29=1,IF('инд. оценка уровня 3кл.'!P30=1,"A","B"))))</f>
        <v>D</v>
      </c>
      <c r="Q30" s="10" t="str">
        <f>IF('инд. оценка уровня 4 кл.'!Q29=" "," ",IF('инд. оценка уровня 4 кл.'!Q29=0,IF('инд. оценка уровня 3кл.'!Q30=0,"D","C"),IF('инд. оценка уровня 4 кл.'!Q29=1,IF('инд. оценка уровня 3кл.'!Q30=1,"A","B"))))</f>
        <v>D</v>
      </c>
      <c r="R30" s="10" t="str">
        <f>IF('инд. оценка уровня 4 кл.'!R29=" "," ",IF('инд. оценка уровня 4 кл.'!R29=0,IF('инд. оценка уровня 3кл.'!R30=0,"D","C"),IF('инд. оценка уровня 4 кл.'!R29=1,IF('инд. оценка уровня 3кл.'!R30=1,"A","B"))))</f>
        <v>D</v>
      </c>
      <c r="S30" s="10" t="str">
        <f>IF('инд. оценка уровня 4 кл.'!S29=" "," ",IF('инд. оценка уровня 4 кл.'!S29=0,IF('инд. оценка уровня 3кл.'!S30=0,"D","C"),IF('инд. оценка уровня 4 кл.'!S29=1,IF('инд. оценка уровня 3кл.'!S30=1,"A","B"))))</f>
        <v>D</v>
      </c>
      <c r="T30" s="10" t="str">
        <f>IF('инд. оценка уровня 4 кл.'!T29=" "," ",IF('инд. оценка уровня 4 кл.'!T29=0,IF('инд. оценка уровня 3кл.'!T30=0,"D","C"),IF('инд. оценка уровня 4 кл.'!T29=1,IF('инд. оценка уровня 3кл.'!T30=1,"A","B"))))</f>
        <v>D</v>
      </c>
      <c r="U30" s="10" t="str">
        <f>IF('инд. оценка уровня 4 кл.'!U29=" "," ",IF('инд. оценка уровня 4 кл.'!U29=0,IF('инд. оценка уровня 3кл.'!U30=0,"D","C"),IF('инд. оценка уровня 4 кл.'!U29=1,IF('инд. оценка уровня 3кл.'!U30=1,"A","B"))))</f>
        <v>D</v>
      </c>
      <c r="V30" s="10" t="str">
        <f>IF('инд. оценка уровня 4 кл.'!V29=" "," ",IF('инд. оценка уровня 4 кл.'!V29=0,IF('инд. оценка уровня 3кл.'!V30=0,"D","C"),IF('инд. оценка уровня 4 кл.'!V29=1,IF('инд. оценка уровня 3кл.'!V30=1,"A","B"))))</f>
        <v>D</v>
      </c>
      <c r="W30" s="10" t="str">
        <f>IF('инд. оценка уровня 4 кл.'!W29=" "," ",IF('инд. оценка уровня 4 кл.'!W29=0,IF('инд. оценка уровня 3кл.'!W30=0,"D","C"),IF('инд. оценка уровня 4 кл.'!W29=1,IF('инд. оценка уровня 3кл.'!W30=1,"A","B"))))</f>
        <v>D</v>
      </c>
      <c r="X30" s="10" t="str">
        <f>IF('инд. оценка уровня 4 кл.'!X29=" "," ",IF('инд. оценка уровня 4 кл.'!X29=0,IF('инд. оценка уровня 3кл.'!X30=0,"D","C"),IF('инд. оценка уровня 4 кл.'!X29=1,IF('инд. оценка уровня 3кл.'!X30=1,"A","B"))))</f>
        <v>D</v>
      </c>
      <c r="Y30" s="10" t="str">
        <f>IF('инд. оценка уровня 4 кл.'!Y29=" "," ",IF('инд. оценка уровня 4 кл.'!Y29=0,IF('инд. оценка уровня 3кл.'!Y30=0,"D","C"),IF('инд. оценка уровня 4 кл.'!Y29=1,IF('инд. оценка уровня 3кл.'!Y30=1,"A","B"))))</f>
        <v>D</v>
      </c>
      <c r="Z30" s="252"/>
      <c r="AA30" s="252"/>
      <c r="AB30" s="252"/>
    </row>
    <row r="31" spans="1:28" ht="11.25" customHeight="1" x14ac:dyDescent="0.3">
      <c r="A31" s="176">
        <v>26</v>
      </c>
      <c r="B31" s="149">
        <f>'Первичные данные 4 кл.'!B31</f>
        <v>0</v>
      </c>
      <c r="C31" s="10" t="str">
        <f>IF('инд. оценка уровня 4 кл.'!C30=" "," ",IF('инд. оценка уровня 4 кл.'!C30=0,IF('инд. оценка уровня 3кл.'!C31=0,"D","C"),IF('инд. оценка уровня 4 кл.'!C30=1,IF('инд. оценка уровня 3кл.'!C31=1,"A","B"))))</f>
        <v>D</v>
      </c>
      <c r="D31" s="10" t="str">
        <f>IF('инд. оценка уровня 4 кл.'!D30=" "," ",IF('инд. оценка уровня 4 кл.'!D30=0,IF('инд. оценка уровня 3кл.'!D31=0,"D","C"),IF('инд. оценка уровня 4 кл.'!D30=1,IF('инд. оценка уровня 3кл.'!D31=1,"A","B"))))</f>
        <v>D</v>
      </c>
      <c r="E31" s="10" t="str">
        <f>IF('инд. оценка уровня 4 кл.'!E30=" "," ",IF('инд. оценка уровня 4 кл.'!E30=0,IF('инд. оценка уровня 3кл.'!E31=0,"D","C"),IF('инд. оценка уровня 4 кл.'!E30=1,IF('инд. оценка уровня 3кл.'!E31=1,"A","B"))))</f>
        <v>D</v>
      </c>
      <c r="F31" s="10" t="str">
        <f>IF('инд. оценка уровня 4 кл.'!F30=" "," ",IF('инд. оценка уровня 4 кл.'!F30=0,IF('инд. оценка уровня 3кл.'!F31=0,"D","C"),IF('инд. оценка уровня 4 кл.'!F30=1,IF('инд. оценка уровня 3кл.'!F31=1,"A","B"))))</f>
        <v>D</v>
      </c>
      <c r="G31" s="10" t="str">
        <f>IF('инд. оценка уровня 4 кл.'!G30=" "," ",IF('инд. оценка уровня 4 кл.'!G30=0,IF('инд. оценка уровня 3кл.'!G31=0,"D","C"),IF('инд. оценка уровня 4 кл.'!G30=1,IF('инд. оценка уровня 3кл.'!G31=1,"A","B"))))</f>
        <v>D</v>
      </c>
      <c r="H31" s="10" t="str">
        <f>IF('инд. оценка уровня 4 кл.'!H30=" "," ",IF('инд. оценка уровня 4 кл.'!H30=0,IF('инд. оценка уровня 3кл.'!H31=0,"D","C"),IF('инд. оценка уровня 4 кл.'!H30=1,IF('инд. оценка уровня 3кл.'!H31=1,"A","B"))))</f>
        <v>D</v>
      </c>
      <c r="I31" s="10" t="str">
        <f>IF('инд. оценка уровня 4 кл.'!I30=" "," ",IF('инд. оценка уровня 4 кл.'!I30=0,IF('инд. оценка уровня 3кл.'!I31=0,"D","C"),IF('инд. оценка уровня 4 кл.'!I30=1,IF('инд. оценка уровня 3кл.'!I31=1,"A","B"))))</f>
        <v>D</v>
      </c>
      <c r="J31" s="10" t="str">
        <f>IF('инд. оценка уровня 4 кл.'!J30=" "," ",IF('инд. оценка уровня 4 кл.'!J30=0,IF('инд. оценка уровня 3кл.'!J31=0,"D","C"),IF('инд. оценка уровня 4 кл.'!J30=1,IF('инд. оценка уровня 3кл.'!J31=1,"A","B"))))</f>
        <v>D</v>
      </c>
      <c r="K31" s="10" t="str">
        <f>IF('инд. оценка уровня 4 кл.'!K30=" "," ",IF('инд. оценка уровня 4 кл.'!K30=0,IF('инд. оценка уровня 3кл.'!K31=0,"D","C"),IF('инд. оценка уровня 4 кл.'!K30=1,IF('инд. оценка уровня 3кл.'!K31=1,"A","B"))))</f>
        <v>D</v>
      </c>
      <c r="L31" s="10" t="str">
        <f>IF('инд. оценка уровня 4 кл.'!L30=" "," ",IF('инд. оценка уровня 4 кл.'!L30=0,IF('инд. оценка уровня 3кл.'!L31=0,"D","C"),IF('инд. оценка уровня 4 кл.'!L30=1,IF('инд. оценка уровня 3кл.'!L31=1,"A","B"))))</f>
        <v>D</v>
      </c>
      <c r="M31" s="10" t="str">
        <f>IF('инд. оценка уровня 4 кл.'!M30=" "," ",IF('инд. оценка уровня 4 кл.'!M30=0,IF('инд. оценка уровня 3кл.'!M31=0,"D","C"),IF('инд. оценка уровня 4 кл.'!M30=1,IF('инд. оценка уровня 3кл.'!M31=1,"A","B"))))</f>
        <v>D</v>
      </c>
      <c r="N31" s="10" t="str">
        <f>IF('инд. оценка уровня 4 кл.'!N30=" "," ",IF('инд. оценка уровня 4 кл.'!N30=0,IF('инд. оценка уровня 3кл.'!N31=0,"D","C"),IF('инд. оценка уровня 4 кл.'!N30=1,IF('инд. оценка уровня 3кл.'!N31=1,"A","B"))))</f>
        <v>D</v>
      </c>
      <c r="O31" s="10" t="str">
        <f>IF('инд. оценка уровня 4 кл.'!O30=" "," ",IF('инд. оценка уровня 4 кл.'!O30=0,IF('инд. оценка уровня 3кл.'!O31=0,"D","C"),IF('инд. оценка уровня 4 кл.'!O30=1,IF('инд. оценка уровня 3кл.'!O31=1,"A","B"))))</f>
        <v>D</v>
      </c>
      <c r="P31" s="10" t="str">
        <f>IF('инд. оценка уровня 4 кл.'!P30=" "," ",IF('инд. оценка уровня 4 кл.'!P30=0,IF('инд. оценка уровня 3кл.'!P31=0,"D","C"),IF('инд. оценка уровня 4 кл.'!P30=1,IF('инд. оценка уровня 3кл.'!P31=1,"A","B"))))</f>
        <v>D</v>
      </c>
      <c r="Q31" s="10" t="str">
        <f>IF('инд. оценка уровня 4 кл.'!Q30=" "," ",IF('инд. оценка уровня 4 кл.'!Q30=0,IF('инд. оценка уровня 3кл.'!Q31=0,"D","C"),IF('инд. оценка уровня 4 кл.'!Q30=1,IF('инд. оценка уровня 3кл.'!Q31=1,"A","B"))))</f>
        <v>D</v>
      </c>
      <c r="R31" s="10" t="str">
        <f>IF('инд. оценка уровня 4 кл.'!R30=" "," ",IF('инд. оценка уровня 4 кл.'!R30=0,IF('инд. оценка уровня 3кл.'!R31=0,"D","C"),IF('инд. оценка уровня 4 кл.'!R30=1,IF('инд. оценка уровня 3кл.'!R31=1,"A","B"))))</f>
        <v>D</v>
      </c>
      <c r="S31" s="10" t="str">
        <f>IF('инд. оценка уровня 4 кл.'!S30=" "," ",IF('инд. оценка уровня 4 кл.'!S30=0,IF('инд. оценка уровня 3кл.'!S31=0,"D","C"),IF('инд. оценка уровня 4 кл.'!S30=1,IF('инд. оценка уровня 3кл.'!S31=1,"A","B"))))</f>
        <v>D</v>
      </c>
      <c r="T31" s="10" t="str">
        <f>IF('инд. оценка уровня 4 кл.'!T30=" "," ",IF('инд. оценка уровня 4 кл.'!T30=0,IF('инд. оценка уровня 3кл.'!T31=0,"D","C"),IF('инд. оценка уровня 4 кл.'!T30=1,IF('инд. оценка уровня 3кл.'!T31=1,"A","B"))))</f>
        <v>D</v>
      </c>
      <c r="U31" s="10" t="str">
        <f>IF('инд. оценка уровня 4 кл.'!U30=" "," ",IF('инд. оценка уровня 4 кл.'!U30=0,IF('инд. оценка уровня 3кл.'!U31=0,"D","C"),IF('инд. оценка уровня 4 кл.'!U30=1,IF('инд. оценка уровня 3кл.'!U31=1,"A","B"))))</f>
        <v>D</v>
      </c>
      <c r="V31" s="10" t="str">
        <f>IF('инд. оценка уровня 4 кл.'!V30=" "," ",IF('инд. оценка уровня 4 кл.'!V30=0,IF('инд. оценка уровня 3кл.'!V31=0,"D","C"),IF('инд. оценка уровня 4 кл.'!V30=1,IF('инд. оценка уровня 3кл.'!V31=1,"A","B"))))</f>
        <v>D</v>
      </c>
      <c r="W31" s="10" t="str">
        <f>IF('инд. оценка уровня 4 кл.'!W30=" "," ",IF('инд. оценка уровня 4 кл.'!W30=0,IF('инд. оценка уровня 3кл.'!W31=0,"D","C"),IF('инд. оценка уровня 4 кл.'!W30=1,IF('инд. оценка уровня 3кл.'!W31=1,"A","B"))))</f>
        <v>D</v>
      </c>
      <c r="X31" s="10" t="str">
        <f>IF('инд. оценка уровня 4 кл.'!X30=" "," ",IF('инд. оценка уровня 4 кл.'!X30=0,IF('инд. оценка уровня 3кл.'!X31=0,"D","C"),IF('инд. оценка уровня 4 кл.'!X30=1,IF('инд. оценка уровня 3кл.'!X31=1,"A","B"))))</f>
        <v>D</v>
      </c>
      <c r="Y31" s="10" t="str">
        <f>IF('инд. оценка уровня 4 кл.'!Y30=" "," ",IF('инд. оценка уровня 4 кл.'!Y30=0,IF('инд. оценка уровня 3кл.'!Y31=0,"D","C"),IF('инд. оценка уровня 4 кл.'!Y30=1,IF('инд. оценка уровня 3кл.'!Y31=1,"A","B"))))</f>
        <v>D</v>
      </c>
      <c r="Z31" s="252"/>
      <c r="AA31" s="252"/>
      <c r="AB31" s="252"/>
    </row>
    <row r="32" spans="1:28" ht="11.25" customHeight="1" x14ac:dyDescent="0.3">
      <c r="A32" s="176">
        <v>27</v>
      </c>
      <c r="B32" s="149">
        <f>'Первичные данные 4 кл.'!B32</f>
        <v>0</v>
      </c>
      <c r="C32" s="10" t="str">
        <f>IF('инд. оценка уровня 4 кл.'!C31=" "," ",IF('инд. оценка уровня 4 кл.'!C31=0,IF('инд. оценка уровня 3кл.'!C32=0,"D","C"),IF('инд. оценка уровня 4 кл.'!C31=1,IF('инд. оценка уровня 3кл.'!C32=1,"A","B"))))</f>
        <v>D</v>
      </c>
      <c r="D32" s="10" t="str">
        <f>IF('инд. оценка уровня 4 кл.'!D31=" "," ",IF('инд. оценка уровня 4 кл.'!D31=0,IF('инд. оценка уровня 3кл.'!D32=0,"D","C"),IF('инд. оценка уровня 4 кл.'!D31=1,IF('инд. оценка уровня 3кл.'!D32=1,"A","B"))))</f>
        <v>D</v>
      </c>
      <c r="E32" s="10" t="str">
        <f>IF('инд. оценка уровня 4 кл.'!E31=" "," ",IF('инд. оценка уровня 4 кл.'!E31=0,IF('инд. оценка уровня 3кл.'!E32=0,"D","C"),IF('инд. оценка уровня 4 кл.'!E31=1,IF('инд. оценка уровня 3кл.'!E32=1,"A","B"))))</f>
        <v>D</v>
      </c>
      <c r="F32" s="10" t="str">
        <f>IF('инд. оценка уровня 4 кл.'!F31=" "," ",IF('инд. оценка уровня 4 кл.'!F31=0,IF('инд. оценка уровня 3кл.'!F32=0,"D","C"),IF('инд. оценка уровня 4 кл.'!F31=1,IF('инд. оценка уровня 3кл.'!F32=1,"A","B"))))</f>
        <v>D</v>
      </c>
      <c r="G32" s="10" t="str">
        <f>IF('инд. оценка уровня 4 кл.'!G31=" "," ",IF('инд. оценка уровня 4 кл.'!G31=0,IF('инд. оценка уровня 3кл.'!G32=0,"D","C"),IF('инд. оценка уровня 4 кл.'!G31=1,IF('инд. оценка уровня 3кл.'!G32=1,"A","B"))))</f>
        <v>D</v>
      </c>
      <c r="H32" s="10" t="str">
        <f>IF('инд. оценка уровня 4 кл.'!H31=" "," ",IF('инд. оценка уровня 4 кл.'!H31=0,IF('инд. оценка уровня 3кл.'!H32=0,"D","C"),IF('инд. оценка уровня 4 кл.'!H31=1,IF('инд. оценка уровня 3кл.'!H32=1,"A","B"))))</f>
        <v>D</v>
      </c>
      <c r="I32" s="10" t="str">
        <f>IF('инд. оценка уровня 4 кл.'!I31=" "," ",IF('инд. оценка уровня 4 кл.'!I31=0,IF('инд. оценка уровня 3кл.'!I32=0,"D","C"),IF('инд. оценка уровня 4 кл.'!I31=1,IF('инд. оценка уровня 3кл.'!I32=1,"A","B"))))</f>
        <v>D</v>
      </c>
      <c r="J32" s="10" t="str">
        <f>IF('инд. оценка уровня 4 кл.'!J31=" "," ",IF('инд. оценка уровня 4 кл.'!J31=0,IF('инд. оценка уровня 3кл.'!J32=0,"D","C"),IF('инд. оценка уровня 4 кл.'!J31=1,IF('инд. оценка уровня 3кл.'!J32=1,"A","B"))))</f>
        <v>D</v>
      </c>
      <c r="K32" s="10" t="str">
        <f>IF('инд. оценка уровня 4 кл.'!K31=" "," ",IF('инд. оценка уровня 4 кл.'!K31=0,IF('инд. оценка уровня 3кл.'!K32=0,"D","C"),IF('инд. оценка уровня 4 кл.'!K31=1,IF('инд. оценка уровня 3кл.'!K32=1,"A","B"))))</f>
        <v>D</v>
      </c>
      <c r="L32" s="10" t="str">
        <f>IF('инд. оценка уровня 4 кл.'!L31=" "," ",IF('инд. оценка уровня 4 кл.'!L31=0,IF('инд. оценка уровня 3кл.'!L32=0,"D","C"),IF('инд. оценка уровня 4 кл.'!L31=1,IF('инд. оценка уровня 3кл.'!L32=1,"A","B"))))</f>
        <v>D</v>
      </c>
      <c r="M32" s="10" t="str">
        <f>IF('инд. оценка уровня 4 кл.'!M31=" "," ",IF('инд. оценка уровня 4 кл.'!M31=0,IF('инд. оценка уровня 3кл.'!M32=0,"D","C"),IF('инд. оценка уровня 4 кл.'!M31=1,IF('инд. оценка уровня 3кл.'!M32=1,"A","B"))))</f>
        <v>D</v>
      </c>
      <c r="N32" s="10" t="str">
        <f>IF('инд. оценка уровня 4 кл.'!N31=" "," ",IF('инд. оценка уровня 4 кл.'!N31=0,IF('инд. оценка уровня 3кл.'!N32=0,"D","C"),IF('инд. оценка уровня 4 кл.'!N31=1,IF('инд. оценка уровня 3кл.'!N32=1,"A","B"))))</f>
        <v>D</v>
      </c>
      <c r="O32" s="10" t="str">
        <f>IF('инд. оценка уровня 4 кл.'!O31=" "," ",IF('инд. оценка уровня 4 кл.'!O31=0,IF('инд. оценка уровня 3кл.'!O32=0,"D","C"),IF('инд. оценка уровня 4 кл.'!O31=1,IF('инд. оценка уровня 3кл.'!O32=1,"A","B"))))</f>
        <v>D</v>
      </c>
      <c r="P32" s="10" t="str">
        <f>IF('инд. оценка уровня 4 кл.'!P31=" "," ",IF('инд. оценка уровня 4 кл.'!P31=0,IF('инд. оценка уровня 3кл.'!P32=0,"D","C"),IF('инд. оценка уровня 4 кл.'!P31=1,IF('инд. оценка уровня 3кл.'!P32=1,"A","B"))))</f>
        <v>D</v>
      </c>
      <c r="Q32" s="10" t="str">
        <f>IF('инд. оценка уровня 4 кл.'!Q31=" "," ",IF('инд. оценка уровня 4 кл.'!Q31=0,IF('инд. оценка уровня 3кл.'!Q32=0,"D","C"),IF('инд. оценка уровня 4 кл.'!Q31=1,IF('инд. оценка уровня 3кл.'!Q32=1,"A","B"))))</f>
        <v>D</v>
      </c>
      <c r="R32" s="10" t="str">
        <f>IF('инд. оценка уровня 4 кл.'!R31=" "," ",IF('инд. оценка уровня 4 кл.'!R31=0,IF('инд. оценка уровня 3кл.'!R32=0,"D","C"),IF('инд. оценка уровня 4 кл.'!R31=1,IF('инд. оценка уровня 3кл.'!R32=1,"A","B"))))</f>
        <v>D</v>
      </c>
      <c r="S32" s="10" t="str">
        <f>IF('инд. оценка уровня 4 кл.'!S31=" "," ",IF('инд. оценка уровня 4 кл.'!S31=0,IF('инд. оценка уровня 3кл.'!S32=0,"D","C"),IF('инд. оценка уровня 4 кл.'!S31=1,IF('инд. оценка уровня 3кл.'!S32=1,"A","B"))))</f>
        <v>D</v>
      </c>
      <c r="T32" s="10" t="str">
        <f>IF('инд. оценка уровня 4 кл.'!T31=" "," ",IF('инд. оценка уровня 4 кл.'!T31=0,IF('инд. оценка уровня 3кл.'!T32=0,"D","C"),IF('инд. оценка уровня 4 кл.'!T31=1,IF('инд. оценка уровня 3кл.'!T32=1,"A","B"))))</f>
        <v>D</v>
      </c>
      <c r="U32" s="10" t="str">
        <f>IF('инд. оценка уровня 4 кл.'!U31=" "," ",IF('инд. оценка уровня 4 кл.'!U31=0,IF('инд. оценка уровня 3кл.'!U32=0,"D","C"),IF('инд. оценка уровня 4 кл.'!U31=1,IF('инд. оценка уровня 3кл.'!U32=1,"A","B"))))</f>
        <v>D</v>
      </c>
      <c r="V32" s="10" t="str">
        <f>IF('инд. оценка уровня 4 кл.'!V31=" "," ",IF('инд. оценка уровня 4 кл.'!V31=0,IF('инд. оценка уровня 3кл.'!V32=0,"D","C"),IF('инд. оценка уровня 4 кл.'!V31=1,IF('инд. оценка уровня 3кл.'!V32=1,"A","B"))))</f>
        <v>D</v>
      </c>
      <c r="W32" s="10" t="str">
        <f>IF('инд. оценка уровня 4 кл.'!W31=" "," ",IF('инд. оценка уровня 4 кл.'!W31=0,IF('инд. оценка уровня 3кл.'!W32=0,"D","C"),IF('инд. оценка уровня 4 кл.'!W31=1,IF('инд. оценка уровня 3кл.'!W32=1,"A","B"))))</f>
        <v>D</v>
      </c>
      <c r="X32" s="10" t="str">
        <f>IF('инд. оценка уровня 4 кл.'!X31=" "," ",IF('инд. оценка уровня 4 кл.'!X31=0,IF('инд. оценка уровня 3кл.'!X32=0,"D","C"),IF('инд. оценка уровня 4 кл.'!X31=1,IF('инд. оценка уровня 3кл.'!X32=1,"A","B"))))</f>
        <v>D</v>
      </c>
      <c r="Y32" s="10" t="str">
        <f>IF('инд. оценка уровня 4 кл.'!Y31=" "," ",IF('инд. оценка уровня 4 кл.'!Y31=0,IF('инд. оценка уровня 3кл.'!Y32=0,"D","C"),IF('инд. оценка уровня 4 кл.'!Y31=1,IF('инд. оценка уровня 3кл.'!Y32=1,"A","B"))))</f>
        <v>D</v>
      </c>
      <c r="Z32" s="252"/>
      <c r="AA32" s="252"/>
      <c r="AB32" s="252"/>
    </row>
    <row r="33" spans="1:28" ht="11.25" customHeight="1" x14ac:dyDescent="0.3">
      <c r="A33" s="176">
        <v>28</v>
      </c>
      <c r="B33" s="149">
        <f>'Первичные данные 4 кл.'!B33</f>
        <v>0</v>
      </c>
      <c r="C33" s="10" t="str">
        <f>IF('инд. оценка уровня 4 кл.'!C32=" "," ",IF('инд. оценка уровня 4 кл.'!C32=0,IF('инд. оценка уровня 3кл.'!C33=0,"D","C"),IF('инд. оценка уровня 4 кл.'!C32=1,IF('инд. оценка уровня 3кл.'!C33=1,"A","B"))))</f>
        <v>D</v>
      </c>
      <c r="D33" s="10" t="str">
        <f>IF('инд. оценка уровня 4 кл.'!D32=" "," ",IF('инд. оценка уровня 4 кл.'!D32=0,IF('инд. оценка уровня 3кл.'!D33=0,"D","C"),IF('инд. оценка уровня 4 кл.'!D32=1,IF('инд. оценка уровня 3кл.'!D33=1,"A","B"))))</f>
        <v>D</v>
      </c>
      <c r="E33" s="10" t="str">
        <f>IF('инд. оценка уровня 4 кл.'!E32=" "," ",IF('инд. оценка уровня 4 кл.'!E32=0,IF('инд. оценка уровня 3кл.'!E33=0,"D","C"),IF('инд. оценка уровня 4 кл.'!E32=1,IF('инд. оценка уровня 3кл.'!E33=1,"A","B"))))</f>
        <v>D</v>
      </c>
      <c r="F33" s="10" t="str">
        <f>IF('инд. оценка уровня 4 кл.'!F32=" "," ",IF('инд. оценка уровня 4 кл.'!F32=0,IF('инд. оценка уровня 3кл.'!F33=0,"D","C"),IF('инд. оценка уровня 4 кл.'!F32=1,IF('инд. оценка уровня 3кл.'!F33=1,"A","B"))))</f>
        <v>D</v>
      </c>
      <c r="G33" s="10" t="str">
        <f>IF('инд. оценка уровня 4 кл.'!G32=" "," ",IF('инд. оценка уровня 4 кл.'!G32=0,IF('инд. оценка уровня 3кл.'!G33=0,"D","C"),IF('инд. оценка уровня 4 кл.'!G32=1,IF('инд. оценка уровня 3кл.'!G33=1,"A","B"))))</f>
        <v>D</v>
      </c>
      <c r="H33" s="10" t="str">
        <f>IF('инд. оценка уровня 4 кл.'!H32=" "," ",IF('инд. оценка уровня 4 кл.'!H32=0,IF('инд. оценка уровня 3кл.'!H33=0,"D","C"),IF('инд. оценка уровня 4 кл.'!H32=1,IF('инд. оценка уровня 3кл.'!H33=1,"A","B"))))</f>
        <v>D</v>
      </c>
      <c r="I33" s="10" t="str">
        <f>IF('инд. оценка уровня 4 кл.'!I32=" "," ",IF('инд. оценка уровня 4 кл.'!I32=0,IF('инд. оценка уровня 3кл.'!I33=0,"D","C"),IF('инд. оценка уровня 4 кл.'!I32=1,IF('инд. оценка уровня 3кл.'!I33=1,"A","B"))))</f>
        <v>D</v>
      </c>
      <c r="J33" s="10" t="str">
        <f>IF('инд. оценка уровня 4 кл.'!J32=" "," ",IF('инд. оценка уровня 4 кл.'!J32=0,IF('инд. оценка уровня 3кл.'!J33=0,"D","C"),IF('инд. оценка уровня 4 кл.'!J32=1,IF('инд. оценка уровня 3кл.'!J33=1,"A","B"))))</f>
        <v>D</v>
      </c>
      <c r="K33" s="10" t="str">
        <f>IF('инд. оценка уровня 4 кл.'!K32=" "," ",IF('инд. оценка уровня 4 кл.'!K32=0,IF('инд. оценка уровня 3кл.'!K33=0,"D","C"),IF('инд. оценка уровня 4 кл.'!K32=1,IF('инд. оценка уровня 3кл.'!K33=1,"A","B"))))</f>
        <v>D</v>
      </c>
      <c r="L33" s="10" t="str">
        <f>IF('инд. оценка уровня 4 кл.'!L32=" "," ",IF('инд. оценка уровня 4 кл.'!L32=0,IF('инд. оценка уровня 3кл.'!L33=0,"D","C"),IF('инд. оценка уровня 4 кл.'!L32=1,IF('инд. оценка уровня 3кл.'!L33=1,"A","B"))))</f>
        <v>D</v>
      </c>
      <c r="M33" s="10" t="str">
        <f>IF('инд. оценка уровня 4 кл.'!M32=" "," ",IF('инд. оценка уровня 4 кл.'!M32=0,IF('инд. оценка уровня 3кл.'!M33=0,"D","C"),IF('инд. оценка уровня 4 кл.'!M32=1,IF('инд. оценка уровня 3кл.'!M33=1,"A","B"))))</f>
        <v>D</v>
      </c>
      <c r="N33" s="10" t="str">
        <f>IF('инд. оценка уровня 4 кл.'!N32=" "," ",IF('инд. оценка уровня 4 кл.'!N32=0,IF('инд. оценка уровня 3кл.'!N33=0,"D","C"),IF('инд. оценка уровня 4 кл.'!N32=1,IF('инд. оценка уровня 3кл.'!N33=1,"A","B"))))</f>
        <v>D</v>
      </c>
      <c r="O33" s="10" t="str">
        <f>IF('инд. оценка уровня 4 кл.'!O32=" "," ",IF('инд. оценка уровня 4 кл.'!O32=0,IF('инд. оценка уровня 3кл.'!O33=0,"D","C"),IF('инд. оценка уровня 4 кл.'!O32=1,IF('инд. оценка уровня 3кл.'!O33=1,"A","B"))))</f>
        <v>D</v>
      </c>
      <c r="P33" s="10" t="str">
        <f>IF('инд. оценка уровня 4 кл.'!P32=" "," ",IF('инд. оценка уровня 4 кл.'!P32=0,IF('инд. оценка уровня 3кл.'!P33=0,"D","C"),IF('инд. оценка уровня 4 кл.'!P32=1,IF('инд. оценка уровня 3кл.'!P33=1,"A","B"))))</f>
        <v>D</v>
      </c>
      <c r="Q33" s="10" t="str">
        <f>IF('инд. оценка уровня 4 кл.'!Q32=" "," ",IF('инд. оценка уровня 4 кл.'!Q32=0,IF('инд. оценка уровня 3кл.'!Q33=0,"D","C"),IF('инд. оценка уровня 4 кл.'!Q32=1,IF('инд. оценка уровня 3кл.'!Q33=1,"A","B"))))</f>
        <v>D</v>
      </c>
      <c r="R33" s="10" t="str">
        <f>IF('инд. оценка уровня 4 кл.'!R32=" "," ",IF('инд. оценка уровня 4 кл.'!R32=0,IF('инд. оценка уровня 3кл.'!R33=0,"D","C"),IF('инд. оценка уровня 4 кл.'!R32=1,IF('инд. оценка уровня 3кл.'!R33=1,"A","B"))))</f>
        <v>D</v>
      </c>
      <c r="S33" s="10" t="str">
        <f>IF('инд. оценка уровня 4 кл.'!S32=" "," ",IF('инд. оценка уровня 4 кл.'!S32=0,IF('инд. оценка уровня 3кл.'!S33=0,"D","C"),IF('инд. оценка уровня 4 кл.'!S32=1,IF('инд. оценка уровня 3кл.'!S33=1,"A","B"))))</f>
        <v>D</v>
      </c>
      <c r="T33" s="10" t="str">
        <f>IF('инд. оценка уровня 4 кл.'!T32=" "," ",IF('инд. оценка уровня 4 кл.'!T32=0,IF('инд. оценка уровня 3кл.'!T33=0,"D","C"),IF('инд. оценка уровня 4 кл.'!T32=1,IF('инд. оценка уровня 3кл.'!T33=1,"A","B"))))</f>
        <v>D</v>
      </c>
      <c r="U33" s="10" t="str">
        <f>IF('инд. оценка уровня 4 кл.'!U32=" "," ",IF('инд. оценка уровня 4 кл.'!U32=0,IF('инд. оценка уровня 3кл.'!U33=0,"D","C"),IF('инд. оценка уровня 4 кл.'!U32=1,IF('инд. оценка уровня 3кл.'!U33=1,"A","B"))))</f>
        <v>D</v>
      </c>
      <c r="V33" s="10" t="str">
        <f>IF('инд. оценка уровня 4 кл.'!V32=" "," ",IF('инд. оценка уровня 4 кл.'!V32=0,IF('инд. оценка уровня 3кл.'!V33=0,"D","C"),IF('инд. оценка уровня 4 кл.'!V32=1,IF('инд. оценка уровня 3кл.'!V33=1,"A","B"))))</f>
        <v>D</v>
      </c>
      <c r="W33" s="10" t="str">
        <f>IF('инд. оценка уровня 4 кл.'!W32=" "," ",IF('инд. оценка уровня 4 кл.'!W32=0,IF('инд. оценка уровня 3кл.'!W33=0,"D","C"),IF('инд. оценка уровня 4 кл.'!W32=1,IF('инд. оценка уровня 3кл.'!W33=1,"A","B"))))</f>
        <v>D</v>
      </c>
      <c r="X33" s="10" t="str">
        <f>IF('инд. оценка уровня 4 кл.'!X32=" "," ",IF('инд. оценка уровня 4 кл.'!X32=0,IF('инд. оценка уровня 3кл.'!X33=0,"D","C"),IF('инд. оценка уровня 4 кл.'!X32=1,IF('инд. оценка уровня 3кл.'!X33=1,"A","B"))))</f>
        <v>D</v>
      </c>
      <c r="Y33" s="10" t="str">
        <f>IF('инд. оценка уровня 4 кл.'!Y32=" "," ",IF('инд. оценка уровня 4 кл.'!Y32=0,IF('инд. оценка уровня 3кл.'!Y33=0,"D","C"),IF('инд. оценка уровня 4 кл.'!Y32=1,IF('инд. оценка уровня 3кл.'!Y33=1,"A","B"))))</f>
        <v>D</v>
      </c>
      <c r="Z33" s="252"/>
      <c r="AA33" s="252"/>
      <c r="AB33" s="252"/>
    </row>
    <row r="34" spans="1:28" ht="11.25" customHeight="1" x14ac:dyDescent="0.3">
      <c r="A34" s="176">
        <v>29</v>
      </c>
      <c r="B34" s="149">
        <f>'Первичные данные 4 кл.'!B34</f>
        <v>0</v>
      </c>
      <c r="C34" s="10" t="str">
        <f>IF('инд. оценка уровня 4 кл.'!C33=" "," ",IF('инд. оценка уровня 4 кл.'!C33=0,IF('инд. оценка уровня 3кл.'!C34=0,"D","C"),IF('инд. оценка уровня 4 кл.'!C33=1,IF('инд. оценка уровня 3кл.'!C34=1,"A","B"))))</f>
        <v>D</v>
      </c>
      <c r="D34" s="10" t="str">
        <f>IF('инд. оценка уровня 4 кл.'!D33=" "," ",IF('инд. оценка уровня 4 кл.'!D33=0,IF('инд. оценка уровня 3кл.'!D34=0,"D","C"),IF('инд. оценка уровня 4 кл.'!D33=1,IF('инд. оценка уровня 3кл.'!D34=1,"A","B"))))</f>
        <v>D</v>
      </c>
      <c r="E34" s="10" t="str">
        <f>IF('инд. оценка уровня 4 кл.'!E33=" "," ",IF('инд. оценка уровня 4 кл.'!E33=0,IF('инд. оценка уровня 3кл.'!E34=0,"D","C"),IF('инд. оценка уровня 4 кл.'!E33=1,IF('инд. оценка уровня 3кл.'!E34=1,"A","B"))))</f>
        <v>D</v>
      </c>
      <c r="F34" s="10" t="str">
        <f>IF('инд. оценка уровня 4 кл.'!F33=" "," ",IF('инд. оценка уровня 4 кл.'!F33=0,IF('инд. оценка уровня 3кл.'!F34=0,"D","C"),IF('инд. оценка уровня 4 кл.'!F33=1,IF('инд. оценка уровня 3кл.'!F34=1,"A","B"))))</f>
        <v>D</v>
      </c>
      <c r="G34" s="10" t="str">
        <f>IF('инд. оценка уровня 4 кл.'!G33=" "," ",IF('инд. оценка уровня 4 кл.'!G33=0,IF('инд. оценка уровня 3кл.'!G34=0,"D","C"),IF('инд. оценка уровня 4 кл.'!G33=1,IF('инд. оценка уровня 3кл.'!G34=1,"A","B"))))</f>
        <v>D</v>
      </c>
      <c r="H34" s="10" t="str">
        <f>IF('инд. оценка уровня 4 кл.'!H33=" "," ",IF('инд. оценка уровня 4 кл.'!H33=0,IF('инд. оценка уровня 3кл.'!H34=0,"D","C"),IF('инд. оценка уровня 4 кл.'!H33=1,IF('инд. оценка уровня 3кл.'!H34=1,"A","B"))))</f>
        <v>D</v>
      </c>
      <c r="I34" s="10" t="str">
        <f>IF('инд. оценка уровня 4 кл.'!I33=" "," ",IF('инд. оценка уровня 4 кл.'!I33=0,IF('инд. оценка уровня 3кл.'!I34=0,"D","C"),IF('инд. оценка уровня 4 кл.'!I33=1,IF('инд. оценка уровня 3кл.'!I34=1,"A","B"))))</f>
        <v>D</v>
      </c>
      <c r="J34" s="10" t="str">
        <f>IF('инд. оценка уровня 4 кл.'!J33=" "," ",IF('инд. оценка уровня 4 кл.'!J33=0,IF('инд. оценка уровня 3кл.'!J34=0,"D","C"),IF('инд. оценка уровня 4 кл.'!J33=1,IF('инд. оценка уровня 3кл.'!J34=1,"A","B"))))</f>
        <v>D</v>
      </c>
      <c r="K34" s="10" t="str">
        <f>IF('инд. оценка уровня 4 кл.'!K33=" "," ",IF('инд. оценка уровня 4 кл.'!K33=0,IF('инд. оценка уровня 3кл.'!K34=0,"D","C"),IF('инд. оценка уровня 4 кл.'!K33=1,IF('инд. оценка уровня 3кл.'!K34=1,"A","B"))))</f>
        <v>D</v>
      </c>
      <c r="L34" s="10" t="str">
        <f>IF('инд. оценка уровня 4 кл.'!L33=" "," ",IF('инд. оценка уровня 4 кл.'!L33=0,IF('инд. оценка уровня 3кл.'!L34=0,"D","C"),IF('инд. оценка уровня 4 кл.'!L33=1,IF('инд. оценка уровня 3кл.'!L34=1,"A","B"))))</f>
        <v>D</v>
      </c>
      <c r="M34" s="10" t="str">
        <f>IF('инд. оценка уровня 4 кл.'!M33=" "," ",IF('инд. оценка уровня 4 кл.'!M33=0,IF('инд. оценка уровня 3кл.'!M34=0,"D","C"),IF('инд. оценка уровня 4 кл.'!M33=1,IF('инд. оценка уровня 3кл.'!M34=1,"A","B"))))</f>
        <v>D</v>
      </c>
      <c r="N34" s="10" t="str">
        <f>IF('инд. оценка уровня 4 кл.'!N33=" "," ",IF('инд. оценка уровня 4 кл.'!N33=0,IF('инд. оценка уровня 3кл.'!N34=0,"D","C"),IF('инд. оценка уровня 4 кл.'!N33=1,IF('инд. оценка уровня 3кл.'!N34=1,"A","B"))))</f>
        <v>D</v>
      </c>
      <c r="O34" s="10" t="str">
        <f>IF('инд. оценка уровня 4 кл.'!O33=" "," ",IF('инд. оценка уровня 4 кл.'!O33=0,IF('инд. оценка уровня 3кл.'!O34=0,"D","C"),IF('инд. оценка уровня 4 кл.'!O33=1,IF('инд. оценка уровня 3кл.'!O34=1,"A","B"))))</f>
        <v>D</v>
      </c>
      <c r="P34" s="10" t="str">
        <f>IF('инд. оценка уровня 4 кл.'!P33=" "," ",IF('инд. оценка уровня 4 кл.'!P33=0,IF('инд. оценка уровня 3кл.'!P34=0,"D","C"),IF('инд. оценка уровня 4 кл.'!P33=1,IF('инд. оценка уровня 3кл.'!P34=1,"A","B"))))</f>
        <v>D</v>
      </c>
      <c r="Q34" s="10" t="str">
        <f>IF('инд. оценка уровня 4 кл.'!Q33=" "," ",IF('инд. оценка уровня 4 кл.'!Q33=0,IF('инд. оценка уровня 3кл.'!Q34=0,"D","C"),IF('инд. оценка уровня 4 кл.'!Q33=1,IF('инд. оценка уровня 3кл.'!Q34=1,"A","B"))))</f>
        <v>D</v>
      </c>
      <c r="R34" s="10" t="str">
        <f>IF('инд. оценка уровня 4 кл.'!R33=" "," ",IF('инд. оценка уровня 4 кл.'!R33=0,IF('инд. оценка уровня 3кл.'!R34=0,"D","C"),IF('инд. оценка уровня 4 кл.'!R33=1,IF('инд. оценка уровня 3кл.'!R34=1,"A","B"))))</f>
        <v>D</v>
      </c>
      <c r="S34" s="10" t="str">
        <f>IF('инд. оценка уровня 4 кл.'!S33=" "," ",IF('инд. оценка уровня 4 кл.'!S33=0,IF('инд. оценка уровня 3кл.'!S34=0,"D","C"),IF('инд. оценка уровня 4 кл.'!S33=1,IF('инд. оценка уровня 3кл.'!S34=1,"A","B"))))</f>
        <v>D</v>
      </c>
      <c r="T34" s="10" t="str">
        <f>IF('инд. оценка уровня 4 кл.'!T33=" "," ",IF('инд. оценка уровня 4 кл.'!T33=0,IF('инд. оценка уровня 3кл.'!T34=0,"D","C"),IF('инд. оценка уровня 4 кл.'!T33=1,IF('инд. оценка уровня 3кл.'!T34=1,"A","B"))))</f>
        <v>D</v>
      </c>
      <c r="U34" s="10" t="str">
        <f>IF('инд. оценка уровня 4 кл.'!U33=" "," ",IF('инд. оценка уровня 4 кл.'!U33=0,IF('инд. оценка уровня 3кл.'!U34=0,"D","C"),IF('инд. оценка уровня 4 кл.'!U33=1,IF('инд. оценка уровня 3кл.'!U34=1,"A","B"))))</f>
        <v>D</v>
      </c>
      <c r="V34" s="10" t="str">
        <f>IF('инд. оценка уровня 4 кл.'!V33=" "," ",IF('инд. оценка уровня 4 кл.'!V33=0,IF('инд. оценка уровня 3кл.'!V34=0,"D","C"),IF('инд. оценка уровня 4 кл.'!V33=1,IF('инд. оценка уровня 3кл.'!V34=1,"A","B"))))</f>
        <v>D</v>
      </c>
      <c r="W34" s="10" t="str">
        <f>IF('инд. оценка уровня 4 кл.'!W33=" "," ",IF('инд. оценка уровня 4 кл.'!W33=0,IF('инд. оценка уровня 3кл.'!W34=0,"D","C"),IF('инд. оценка уровня 4 кл.'!W33=1,IF('инд. оценка уровня 3кл.'!W34=1,"A","B"))))</f>
        <v>D</v>
      </c>
      <c r="X34" s="10" t="str">
        <f>IF('инд. оценка уровня 4 кл.'!X33=" "," ",IF('инд. оценка уровня 4 кл.'!X33=0,IF('инд. оценка уровня 3кл.'!X34=0,"D","C"),IF('инд. оценка уровня 4 кл.'!X33=1,IF('инд. оценка уровня 3кл.'!X34=1,"A","B"))))</f>
        <v>D</v>
      </c>
      <c r="Y34" s="10" t="str">
        <f>IF('инд. оценка уровня 4 кл.'!Y33=" "," ",IF('инд. оценка уровня 4 кл.'!Y33=0,IF('инд. оценка уровня 3кл.'!Y34=0,"D","C"),IF('инд. оценка уровня 4 кл.'!Y33=1,IF('инд. оценка уровня 3кл.'!Y34=1,"A","B"))))</f>
        <v>D</v>
      </c>
      <c r="Z34" s="252"/>
      <c r="AA34" s="252"/>
      <c r="AB34" s="252"/>
    </row>
    <row r="35" spans="1:28" ht="11.25" customHeight="1" x14ac:dyDescent="0.3">
      <c r="A35" s="176">
        <v>30</v>
      </c>
      <c r="B35" s="149">
        <f>'Первичные данные 4 кл.'!B35</f>
        <v>0</v>
      </c>
      <c r="C35" s="10" t="str">
        <f>IF('инд. оценка уровня 4 кл.'!C34=" "," ",IF('инд. оценка уровня 4 кл.'!C34=0,IF('инд. оценка уровня 3кл.'!C35=0,"D","C"),IF('инд. оценка уровня 4 кл.'!C34=1,IF('инд. оценка уровня 3кл.'!C35=1,"A","B"))))</f>
        <v>D</v>
      </c>
      <c r="D35" s="10" t="str">
        <f>IF('инд. оценка уровня 4 кл.'!D34=" "," ",IF('инд. оценка уровня 4 кл.'!D34=0,IF('инд. оценка уровня 3кл.'!D35=0,"D","C"),IF('инд. оценка уровня 4 кл.'!D34=1,IF('инд. оценка уровня 3кл.'!D35=1,"A","B"))))</f>
        <v>D</v>
      </c>
      <c r="E35" s="10" t="str">
        <f>IF('инд. оценка уровня 4 кл.'!E34=" "," ",IF('инд. оценка уровня 4 кл.'!E34=0,IF('инд. оценка уровня 3кл.'!E35=0,"D","C"),IF('инд. оценка уровня 4 кл.'!E34=1,IF('инд. оценка уровня 3кл.'!E35=1,"A","B"))))</f>
        <v>D</v>
      </c>
      <c r="F35" s="10" t="str">
        <f>IF('инд. оценка уровня 4 кл.'!F34=" "," ",IF('инд. оценка уровня 4 кл.'!F34=0,IF('инд. оценка уровня 3кл.'!F35=0,"D","C"),IF('инд. оценка уровня 4 кл.'!F34=1,IF('инд. оценка уровня 3кл.'!F35=1,"A","B"))))</f>
        <v>D</v>
      </c>
      <c r="G35" s="10" t="str">
        <f>IF('инд. оценка уровня 4 кл.'!G34=" "," ",IF('инд. оценка уровня 4 кл.'!G34=0,IF('инд. оценка уровня 3кл.'!G35=0,"D","C"),IF('инд. оценка уровня 4 кл.'!G34=1,IF('инд. оценка уровня 3кл.'!G35=1,"A","B"))))</f>
        <v>D</v>
      </c>
      <c r="H35" s="10" t="str">
        <f>IF('инд. оценка уровня 4 кл.'!H34=" "," ",IF('инд. оценка уровня 4 кл.'!H34=0,IF('инд. оценка уровня 3кл.'!H35=0,"D","C"),IF('инд. оценка уровня 4 кл.'!H34=1,IF('инд. оценка уровня 3кл.'!H35=1,"A","B"))))</f>
        <v>D</v>
      </c>
      <c r="I35" s="10" t="str">
        <f>IF('инд. оценка уровня 4 кл.'!I34=" "," ",IF('инд. оценка уровня 4 кл.'!I34=0,IF('инд. оценка уровня 3кл.'!I35=0,"D","C"),IF('инд. оценка уровня 4 кл.'!I34=1,IF('инд. оценка уровня 3кл.'!I35=1,"A","B"))))</f>
        <v>D</v>
      </c>
      <c r="J35" s="10" t="str">
        <f>IF('инд. оценка уровня 4 кл.'!J34=" "," ",IF('инд. оценка уровня 4 кл.'!J34=0,IF('инд. оценка уровня 3кл.'!J35=0,"D","C"),IF('инд. оценка уровня 4 кл.'!J34=1,IF('инд. оценка уровня 3кл.'!J35=1,"A","B"))))</f>
        <v>D</v>
      </c>
      <c r="K35" s="10" t="str">
        <f>IF('инд. оценка уровня 4 кл.'!K34=" "," ",IF('инд. оценка уровня 4 кл.'!K34=0,IF('инд. оценка уровня 3кл.'!K35=0,"D","C"),IF('инд. оценка уровня 4 кл.'!K34=1,IF('инд. оценка уровня 3кл.'!K35=1,"A","B"))))</f>
        <v>D</v>
      </c>
      <c r="L35" s="10" t="str">
        <f>IF('инд. оценка уровня 4 кл.'!L34=" "," ",IF('инд. оценка уровня 4 кл.'!L34=0,IF('инд. оценка уровня 3кл.'!L35=0,"D","C"),IF('инд. оценка уровня 4 кл.'!L34=1,IF('инд. оценка уровня 3кл.'!L35=1,"A","B"))))</f>
        <v>D</v>
      </c>
      <c r="M35" s="10" t="str">
        <f>IF('инд. оценка уровня 4 кл.'!M34=" "," ",IF('инд. оценка уровня 4 кл.'!M34=0,IF('инд. оценка уровня 3кл.'!M35=0,"D","C"),IF('инд. оценка уровня 4 кл.'!M34=1,IF('инд. оценка уровня 3кл.'!M35=1,"A","B"))))</f>
        <v>D</v>
      </c>
      <c r="N35" s="10" t="str">
        <f>IF('инд. оценка уровня 4 кл.'!N34=" "," ",IF('инд. оценка уровня 4 кл.'!N34=0,IF('инд. оценка уровня 3кл.'!N35=0,"D","C"),IF('инд. оценка уровня 4 кл.'!N34=1,IF('инд. оценка уровня 3кл.'!N35=1,"A","B"))))</f>
        <v>D</v>
      </c>
      <c r="O35" s="10" t="str">
        <f>IF('инд. оценка уровня 4 кл.'!O34=" "," ",IF('инд. оценка уровня 4 кл.'!O34=0,IF('инд. оценка уровня 3кл.'!O35=0,"D","C"),IF('инд. оценка уровня 4 кл.'!O34=1,IF('инд. оценка уровня 3кл.'!O35=1,"A","B"))))</f>
        <v>D</v>
      </c>
      <c r="P35" s="10" t="str">
        <f>IF('инд. оценка уровня 4 кл.'!P34=" "," ",IF('инд. оценка уровня 4 кл.'!P34=0,IF('инд. оценка уровня 3кл.'!P35=0,"D","C"),IF('инд. оценка уровня 4 кл.'!P34=1,IF('инд. оценка уровня 3кл.'!P35=1,"A","B"))))</f>
        <v>D</v>
      </c>
      <c r="Q35" s="10" t="str">
        <f>IF('инд. оценка уровня 4 кл.'!Q34=" "," ",IF('инд. оценка уровня 4 кл.'!Q34=0,IF('инд. оценка уровня 3кл.'!Q35=0,"D","C"),IF('инд. оценка уровня 4 кл.'!Q34=1,IF('инд. оценка уровня 3кл.'!Q35=1,"A","B"))))</f>
        <v>D</v>
      </c>
      <c r="R35" s="10" t="str">
        <f>IF('инд. оценка уровня 4 кл.'!R34=" "," ",IF('инд. оценка уровня 4 кл.'!R34=0,IF('инд. оценка уровня 3кл.'!R35=0,"D","C"),IF('инд. оценка уровня 4 кл.'!R34=1,IF('инд. оценка уровня 3кл.'!R35=1,"A","B"))))</f>
        <v>D</v>
      </c>
      <c r="S35" s="10" t="str">
        <f>IF('инд. оценка уровня 4 кл.'!S34=" "," ",IF('инд. оценка уровня 4 кл.'!S34=0,IF('инд. оценка уровня 3кл.'!S35=0,"D","C"),IF('инд. оценка уровня 4 кл.'!S34=1,IF('инд. оценка уровня 3кл.'!S35=1,"A","B"))))</f>
        <v>D</v>
      </c>
      <c r="T35" s="10" t="str">
        <f>IF('инд. оценка уровня 4 кл.'!T34=" "," ",IF('инд. оценка уровня 4 кл.'!T34=0,IF('инд. оценка уровня 3кл.'!T35=0,"D","C"),IF('инд. оценка уровня 4 кл.'!T34=1,IF('инд. оценка уровня 3кл.'!T35=1,"A","B"))))</f>
        <v>D</v>
      </c>
      <c r="U35" s="10" t="str">
        <f>IF('инд. оценка уровня 4 кл.'!U34=" "," ",IF('инд. оценка уровня 4 кл.'!U34=0,IF('инд. оценка уровня 3кл.'!U35=0,"D","C"),IF('инд. оценка уровня 4 кл.'!U34=1,IF('инд. оценка уровня 3кл.'!U35=1,"A","B"))))</f>
        <v>D</v>
      </c>
      <c r="V35" s="10" t="str">
        <f>IF('инд. оценка уровня 4 кл.'!V34=" "," ",IF('инд. оценка уровня 4 кл.'!V34=0,IF('инд. оценка уровня 3кл.'!V35=0,"D","C"),IF('инд. оценка уровня 4 кл.'!V34=1,IF('инд. оценка уровня 3кл.'!V35=1,"A","B"))))</f>
        <v>D</v>
      </c>
      <c r="W35" s="10" t="str">
        <f>IF('инд. оценка уровня 4 кл.'!W34=" "," ",IF('инд. оценка уровня 4 кл.'!W34=0,IF('инд. оценка уровня 3кл.'!W35=0,"D","C"),IF('инд. оценка уровня 4 кл.'!W34=1,IF('инд. оценка уровня 3кл.'!W35=1,"A","B"))))</f>
        <v>D</v>
      </c>
      <c r="X35" s="10" t="str">
        <f>IF('инд. оценка уровня 4 кл.'!X34=" "," ",IF('инд. оценка уровня 4 кл.'!X34=0,IF('инд. оценка уровня 3кл.'!X35=0,"D","C"),IF('инд. оценка уровня 4 кл.'!X34=1,IF('инд. оценка уровня 3кл.'!X35=1,"A","B"))))</f>
        <v>D</v>
      </c>
      <c r="Y35" s="10" t="str">
        <f>IF('инд. оценка уровня 4 кл.'!Y34=" "," ",IF('инд. оценка уровня 4 кл.'!Y34=0,IF('инд. оценка уровня 3кл.'!Y35=0,"D","C"),IF('инд. оценка уровня 4 кл.'!Y34=1,IF('инд. оценка уровня 3кл.'!Y35=1,"A","B"))))</f>
        <v>D</v>
      </c>
      <c r="Z35" s="252"/>
      <c r="AA35" s="252"/>
      <c r="AB35" s="252"/>
    </row>
    <row r="36" spans="1:28" ht="11.25" customHeight="1" x14ac:dyDescent="0.3">
      <c r="A36" s="176">
        <v>31</v>
      </c>
      <c r="B36" s="149">
        <f>'Первичные данные 4 кл.'!B36</f>
        <v>0</v>
      </c>
      <c r="C36" s="10" t="str">
        <f>IF('инд. оценка уровня 4 кл.'!C35=" "," ",IF('инд. оценка уровня 4 кл.'!C35=0,IF('инд. оценка уровня 3кл.'!C36=0,"D","C"),IF('инд. оценка уровня 4 кл.'!C35=1,IF('инд. оценка уровня 3кл.'!C36=1,"A","B"))))</f>
        <v>D</v>
      </c>
      <c r="D36" s="10" t="str">
        <f>IF('инд. оценка уровня 4 кл.'!D35=" "," ",IF('инд. оценка уровня 4 кл.'!D35=0,IF('инд. оценка уровня 3кл.'!D36=0,"D","C"),IF('инд. оценка уровня 4 кл.'!D35=1,IF('инд. оценка уровня 3кл.'!D36=1,"A","B"))))</f>
        <v>D</v>
      </c>
      <c r="E36" s="10" t="str">
        <f>IF('инд. оценка уровня 4 кл.'!E35=" "," ",IF('инд. оценка уровня 4 кл.'!E35=0,IF('инд. оценка уровня 3кл.'!E36=0,"D","C"),IF('инд. оценка уровня 4 кл.'!E35=1,IF('инд. оценка уровня 3кл.'!E36=1,"A","B"))))</f>
        <v>D</v>
      </c>
      <c r="F36" s="10" t="str">
        <f>IF('инд. оценка уровня 4 кл.'!F35=" "," ",IF('инд. оценка уровня 4 кл.'!F35=0,IF('инд. оценка уровня 3кл.'!F36=0,"D","C"),IF('инд. оценка уровня 4 кл.'!F35=1,IF('инд. оценка уровня 3кл.'!F36=1,"A","B"))))</f>
        <v>D</v>
      </c>
      <c r="G36" s="10" t="str">
        <f>IF('инд. оценка уровня 4 кл.'!G35=" "," ",IF('инд. оценка уровня 4 кл.'!G35=0,IF('инд. оценка уровня 3кл.'!G36=0,"D","C"),IF('инд. оценка уровня 4 кл.'!G35=1,IF('инд. оценка уровня 3кл.'!G36=1,"A","B"))))</f>
        <v>D</v>
      </c>
      <c r="H36" s="10" t="str">
        <f>IF('инд. оценка уровня 4 кл.'!H35=" "," ",IF('инд. оценка уровня 4 кл.'!H35=0,IF('инд. оценка уровня 3кл.'!H36=0,"D","C"),IF('инд. оценка уровня 4 кл.'!H35=1,IF('инд. оценка уровня 3кл.'!H36=1,"A","B"))))</f>
        <v>D</v>
      </c>
      <c r="I36" s="10" t="str">
        <f>IF('инд. оценка уровня 4 кл.'!I35=" "," ",IF('инд. оценка уровня 4 кл.'!I35=0,IF('инд. оценка уровня 3кл.'!I36=0,"D","C"),IF('инд. оценка уровня 4 кл.'!I35=1,IF('инд. оценка уровня 3кл.'!I36=1,"A","B"))))</f>
        <v>D</v>
      </c>
      <c r="J36" s="10" t="str">
        <f>IF('инд. оценка уровня 4 кл.'!J35=" "," ",IF('инд. оценка уровня 4 кл.'!J35=0,IF('инд. оценка уровня 3кл.'!J36=0,"D","C"),IF('инд. оценка уровня 4 кл.'!J35=1,IF('инд. оценка уровня 3кл.'!J36=1,"A","B"))))</f>
        <v>D</v>
      </c>
      <c r="K36" s="10" t="str">
        <f>IF('инд. оценка уровня 4 кл.'!K35=" "," ",IF('инд. оценка уровня 4 кл.'!K35=0,IF('инд. оценка уровня 3кл.'!K36=0,"D","C"),IF('инд. оценка уровня 4 кл.'!K35=1,IF('инд. оценка уровня 3кл.'!K36=1,"A","B"))))</f>
        <v>D</v>
      </c>
      <c r="L36" s="10" t="str">
        <f>IF('инд. оценка уровня 4 кл.'!L35=" "," ",IF('инд. оценка уровня 4 кл.'!L35=0,IF('инд. оценка уровня 3кл.'!L36=0,"D","C"),IF('инд. оценка уровня 4 кл.'!L35=1,IF('инд. оценка уровня 3кл.'!L36=1,"A","B"))))</f>
        <v>D</v>
      </c>
      <c r="M36" s="10" t="str">
        <f>IF('инд. оценка уровня 4 кл.'!M35=" "," ",IF('инд. оценка уровня 4 кл.'!M35=0,IF('инд. оценка уровня 3кл.'!M36=0,"D","C"),IF('инд. оценка уровня 4 кл.'!M35=1,IF('инд. оценка уровня 3кл.'!M36=1,"A","B"))))</f>
        <v>D</v>
      </c>
      <c r="N36" s="10" t="str">
        <f>IF('инд. оценка уровня 4 кл.'!N35=" "," ",IF('инд. оценка уровня 4 кл.'!N35=0,IF('инд. оценка уровня 3кл.'!N36=0,"D","C"),IF('инд. оценка уровня 4 кл.'!N35=1,IF('инд. оценка уровня 3кл.'!N36=1,"A","B"))))</f>
        <v>D</v>
      </c>
      <c r="O36" s="10" t="str">
        <f>IF('инд. оценка уровня 4 кл.'!O35=" "," ",IF('инд. оценка уровня 4 кл.'!O35=0,IF('инд. оценка уровня 3кл.'!O36=0,"D","C"),IF('инд. оценка уровня 4 кл.'!O35=1,IF('инд. оценка уровня 3кл.'!O36=1,"A","B"))))</f>
        <v>D</v>
      </c>
      <c r="P36" s="10" t="str">
        <f>IF('инд. оценка уровня 4 кл.'!P35=" "," ",IF('инд. оценка уровня 4 кл.'!P35=0,IF('инд. оценка уровня 3кл.'!P36=0,"D","C"),IF('инд. оценка уровня 4 кл.'!P35=1,IF('инд. оценка уровня 3кл.'!P36=1,"A","B"))))</f>
        <v>D</v>
      </c>
      <c r="Q36" s="10" t="str">
        <f>IF('инд. оценка уровня 4 кл.'!Q35=" "," ",IF('инд. оценка уровня 4 кл.'!Q35=0,IF('инд. оценка уровня 3кл.'!Q36=0,"D","C"),IF('инд. оценка уровня 4 кл.'!Q35=1,IF('инд. оценка уровня 3кл.'!Q36=1,"A","B"))))</f>
        <v>D</v>
      </c>
      <c r="R36" s="10" t="str">
        <f>IF('инд. оценка уровня 4 кл.'!R35=" "," ",IF('инд. оценка уровня 4 кл.'!R35=0,IF('инд. оценка уровня 3кл.'!R36=0,"D","C"),IF('инд. оценка уровня 4 кл.'!R35=1,IF('инд. оценка уровня 3кл.'!R36=1,"A","B"))))</f>
        <v>D</v>
      </c>
      <c r="S36" s="10" t="str">
        <f>IF('инд. оценка уровня 4 кл.'!S35=" "," ",IF('инд. оценка уровня 4 кл.'!S35=0,IF('инд. оценка уровня 3кл.'!S36=0,"D","C"),IF('инд. оценка уровня 4 кл.'!S35=1,IF('инд. оценка уровня 3кл.'!S36=1,"A","B"))))</f>
        <v>D</v>
      </c>
      <c r="T36" s="10" t="str">
        <f>IF('инд. оценка уровня 4 кл.'!T35=" "," ",IF('инд. оценка уровня 4 кл.'!T35=0,IF('инд. оценка уровня 3кл.'!T36=0,"D","C"),IF('инд. оценка уровня 4 кл.'!T35=1,IF('инд. оценка уровня 3кл.'!T36=1,"A","B"))))</f>
        <v>D</v>
      </c>
      <c r="U36" s="10" t="str">
        <f>IF('инд. оценка уровня 4 кл.'!U35=" "," ",IF('инд. оценка уровня 4 кл.'!U35=0,IF('инд. оценка уровня 3кл.'!U36=0,"D","C"),IF('инд. оценка уровня 4 кл.'!U35=1,IF('инд. оценка уровня 3кл.'!U36=1,"A","B"))))</f>
        <v>D</v>
      </c>
      <c r="V36" s="10" t="str">
        <f>IF('инд. оценка уровня 4 кл.'!V35=" "," ",IF('инд. оценка уровня 4 кл.'!V35=0,IF('инд. оценка уровня 3кл.'!V36=0,"D","C"),IF('инд. оценка уровня 4 кл.'!V35=1,IF('инд. оценка уровня 3кл.'!V36=1,"A","B"))))</f>
        <v>D</v>
      </c>
      <c r="W36" s="10" t="str">
        <f>IF('инд. оценка уровня 4 кл.'!W35=" "," ",IF('инд. оценка уровня 4 кл.'!W35=0,IF('инд. оценка уровня 3кл.'!W36=0,"D","C"),IF('инд. оценка уровня 4 кл.'!W35=1,IF('инд. оценка уровня 3кл.'!W36=1,"A","B"))))</f>
        <v>D</v>
      </c>
      <c r="X36" s="10" t="str">
        <f>IF('инд. оценка уровня 4 кл.'!X35=" "," ",IF('инд. оценка уровня 4 кл.'!X35=0,IF('инд. оценка уровня 3кл.'!X36=0,"D","C"),IF('инд. оценка уровня 4 кл.'!X35=1,IF('инд. оценка уровня 3кл.'!X36=1,"A","B"))))</f>
        <v>D</v>
      </c>
      <c r="Y36" s="10" t="str">
        <f>IF('инд. оценка уровня 4 кл.'!Y35=" "," ",IF('инд. оценка уровня 4 кл.'!Y35=0,IF('инд. оценка уровня 3кл.'!Y36=0,"D","C"),IF('инд. оценка уровня 4 кл.'!Y35=1,IF('инд. оценка уровня 3кл.'!Y36=1,"A","B"))))</f>
        <v>D</v>
      </c>
      <c r="Z36" s="252"/>
      <c r="AA36" s="252"/>
      <c r="AB36" s="252"/>
    </row>
    <row r="37" spans="1:28" ht="11.25" customHeight="1" x14ac:dyDescent="0.3">
      <c r="A37" s="176">
        <v>32</v>
      </c>
      <c r="B37" s="149">
        <f>'Первичные данные 4 кл.'!B37</f>
        <v>0</v>
      </c>
      <c r="C37" s="10" t="str">
        <f>IF('инд. оценка уровня 4 кл.'!C36=" "," ",IF('инд. оценка уровня 4 кл.'!C36=0,IF('инд. оценка уровня 3кл.'!C37=0,"D","C"),IF('инд. оценка уровня 4 кл.'!C36=1,IF('инд. оценка уровня 3кл.'!C37=1,"A","B"))))</f>
        <v>D</v>
      </c>
      <c r="D37" s="10" t="str">
        <f>IF('инд. оценка уровня 4 кл.'!D36=" "," ",IF('инд. оценка уровня 4 кл.'!D36=0,IF('инд. оценка уровня 3кл.'!D37=0,"D","C"),IF('инд. оценка уровня 4 кл.'!D36=1,IF('инд. оценка уровня 3кл.'!D37=1,"A","B"))))</f>
        <v>D</v>
      </c>
      <c r="E37" s="10" t="str">
        <f>IF('инд. оценка уровня 4 кл.'!E36=" "," ",IF('инд. оценка уровня 4 кл.'!E36=0,IF('инд. оценка уровня 3кл.'!E37=0,"D","C"),IF('инд. оценка уровня 4 кл.'!E36=1,IF('инд. оценка уровня 3кл.'!E37=1,"A","B"))))</f>
        <v>D</v>
      </c>
      <c r="F37" s="10" t="str">
        <f>IF('инд. оценка уровня 4 кл.'!F36=" "," ",IF('инд. оценка уровня 4 кл.'!F36=0,IF('инд. оценка уровня 3кл.'!F37=0,"D","C"),IF('инд. оценка уровня 4 кл.'!F36=1,IF('инд. оценка уровня 3кл.'!F37=1,"A","B"))))</f>
        <v>D</v>
      </c>
      <c r="G37" s="10" t="str">
        <f>IF('инд. оценка уровня 4 кл.'!G36=" "," ",IF('инд. оценка уровня 4 кл.'!G36=0,IF('инд. оценка уровня 3кл.'!G37=0,"D","C"),IF('инд. оценка уровня 4 кл.'!G36=1,IF('инд. оценка уровня 3кл.'!G37=1,"A","B"))))</f>
        <v>D</v>
      </c>
      <c r="H37" s="10" t="str">
        <f>IF('инд. оценка уровня 4 кл.'!H36=" "," ",IF('инд. оценка уровня 4 кл.'!H36=0,IF('инд. оценка уровня 3кл.'!H37=0,"D","C"),IF('инд. оценка уровня 4 кл.'!H36=1,IF('инд. оценка уровня 3кл.'!H37=1,"A","B"))))</f>
        <v>D</v>
      </c>
      <c r="I37" s="10" t="str">
        <f>IF('инд. оценка уровня 4 кл.'!I36=" "," ",IF('инд. оценка уровня 4 кл.'!I36=0,IF('инд. оценка уровня 3кл.'!I37=0,"D","C"),IF('инд. оценка уровня 4 кл.'!I36=1,IF('инд. оценка уровня 3кл.'!I37=1,"A","B"))))</f>
        <v>D</v>
      </c>
      <c r="J37" s="10" t="str">
        <f>IF('инд. оценка уровня 4 кл.'!J36=" "," ",IF('инд. оценка уровня 4 кл.'!J36=0,IF('инд. оценка уровня 3кл.'!J37=0,"D","C"),IF('инд. оценка уровня 4 кл.'!J36=1,IF('инд. оценка уровня 3кл.'!J37=1,"A","B"))))</f>
        <v>D</v>
      </c>
      <c r="K37" s="10" t="str">
        <f>IF('инд. оценка уровня 4 кл.'!K36=" "," ",IF('инд. оценка уровня 4 кл.'!K36=0,IF('инд. оценка уровня 3кл.'!K37=0,"D","C"),IF('инд. оценка уровня 4 кл.'!K36=1,IF('инд. оценка уровня 3кл.'!K37=1,"A","B"))))</f>
        <v>D</v>
      </c>
      <c r="L37" s="10" t="str">
        <f>IF('инд. оценка уровня 4 кл.'!L36=" "," ",IF('инд. оценка уровня 4 кл.'!L36=0,IF('инд. оценка уровня 3кл.'!L37=0,"D","C"),IF('инд. оценка уровня 4 кл.'!L36=1,IF('инд. оценка уровня 3кл.'!L37=1,"A","B"))))</f>
        <v>D</v>
      </c>
      <c r="M37" s="10" t="str">
        <f>IF('инд. оценка уровня 4 кл.'!M36=" "," ",IF('инд. оценка уровня 4 кл.'!M36=0,IF('инд. оценка уровня 3кл.'!M37=0,"D","C"),IF('инд. оценка уровня 4 кл.'!M36=1,IF('инд. оценка уровня 3кл.'!M37=1,"A","B"))))</f>
        <v>D</v>
      </c>
      <c r="N37" s="10" t="str">
        <f>IF('инд. оценка уровня 4 кл.'!N36=" "," ",IF('инд. оценка уровня 4 кл.'!N36=0,IF('инд. оценка уровня 3кл.'!N37=0,"D","C"),IF('инд. оценка уровня 4 кл.'!N36=1,IF('инд. оценка уровня 3кл.'!N37=1,"A","B"))))</f>
        <v>D</v>
      </c>
      <c r="O37" s="10" t="str">
        <f>IF('инд. оценка уровня 4 кл.'!O36=" "," ",IF('инд. оценка уровня 4 кл.'!O36=0,IF('инд. оценка уровня 3кл.'!O37=0,"D","C"),IF('инд. оценка уровня 4 кл.'!O36=1,IF('инд. оценка уровня 3кл.'!O37=1,"A","B"))))</f>
        <v>D</v>
      </c>
      <c r="P37" s="10" t="str">
        <f>IF('инд. оценка уровня 4 кл.'!P36=" "," ",IF('инд. оценка уровня 4 кл.'!P36=0,IF('инд. оценка уровня 3кл.'!P37=0,"D","C"),IF('инд. оценка уровня 4 кл.'!P36=1,IF('инд. оценка уровня 3кл.'!P37=1,"A","B"))))</f>
        <v>D</v>
      </c>
      <c r="Q37" s="10" t="str">
        <f>IF('инд. оценка уровня 4 кл.'!Q36=" "," ",IF('инд. оценка уровня 4 кл.'!Q36=0,IF('инд. оценка уровня 3кл.'!Q37=0,"D","C"),IF('инд. оценка уровня 4 кл.'!Q36=1,IF('инд. оценка уровня 3кл.'!Q37=1,"A","B"))))</f>
        <v>D</v>
      </c>
      <c r="R37" s="10" t="str">
        <f>IF('инд. оценка уровня 4 кл.'!R36=" "," ",IF('инд. оценка уровня 4 кл.'!R36=0,IF('инд. оценка уровня 3кл.'!R37=0,"D","C"),IF('инд. оценка уровня 4 кл.'!R36=1,IF('инд. оценка уровня 3кл.'!R37=1,"A","B"))))</f>
        <v>D</v>
      </c>
      <c r="S37" s="10" t="str">
        <f>IF('инд. оценка уровня 4 кл.'!S36=" "," ",IF('инд. оценка уровня 4 кл.'!S36=0,IF('инд. оценка уровня 3кл.'!S37=0,"D","C"),IF('инд. оценка уровня 4 кл.'!S36=1,IF('инд. оценка уровня 3кл.'!S37=1,"A","B"))))</f>
        <v>D</v>
      </c>
      <c r="T37" s="10" t="str">
        <f>IF('инд. оценка уровня 4 кл.'!T36=" "," ",IF('инд. оценка уровня 4 кл.'!T36=0,IF('инд. оценка уровня 3кл.'!T37=0,"D","C"),IF('инд. оценка уровня 4 кл.'!T36=1,IF('инд. оценка уровня 3кл.'!T37=1,"A","B"))))</f>
        <v>D</v>
      </c>
      <c r="U37" s="10" t="str">
        <f>IF('инд. оценка уровня 4 кл.'!U36=" "," ",IF('инд. оценка уровня 4 кл.'!U36=0,IF('инд. оценка уровня 3кл.'!U37=0,"D","C"),IF('инд. оценка уровня 4 кл.'!U36=1,IF('инд. оценка уровня 3кл.'!U37=1,"A","B"))))</f>
        <v>D</v>
      </c>
      <c r="V37" s="10" t="str">
        <f>IF('инд. оценка уровня 4 кл.'!V36=" "," ",IF('инд. оценка уровня 4 кл.'!V36=0,IF('инд. оценка уровня 3кл.'!V37=0,"D","C"),IF('инд. оценка уровня 4 кл.'!V36=1,IF('инд. оценка уровня 3кл.'!V37=1,"A","B"))))</f>
        <v>D</v>
      </c>
      <c r="W37" s="10" t="str">
        <f>IF('инд. оценка уровня 4 кл.'!W36=" "," ",IF('инд. оценка уровня 4 кл.'!W36=0,IF('инд. оценка уровня 3кл.'!W37=0,"D","C"),IF('инд. оценка уровня 4 кл.'!W36=1,IF('инд. оценка уровня 3кл.'!W37=1,"A","B"))))</f>
        <v>D</v>
      </c>
      <c r="X37" s="10" t="str">
        <f>IF('инд. оценка уровня 4 кл.'!X36=" "," ",IF('инд. оценка уровня 4 кл.'!X36=0,IF('инд. оценка уровня 3кл.'!X37=0,"D","C"),IF('инд. оценка уровня 4 кл.'!X36=1,IF('инд. оценка уровня 3кл.'!X37=1,"A","B"))))</f>
        <v>D</v>
      </c>
      <c r="Y37" s="10" t="str">
        <f>IF('инд. оценка уровня 4 кл.'!Y36=" "," ",IF('инд. оценка уровня 4 кл.'!Y36=0,IF('инд. оценка уровня 3кл.'!Y37=0,"D","C"),IF('инд. оценка уровня 4 кл.'!Y36=1,IF('инд. оценка уровня 3кл.'!Y37=1,"A","B"))))</f>
        <v>D</v>
      </c>
      <c r="Z37" s="252"/>
      <c r="AA37" s="252"/>
      <c r="AB37" s="252"/>
    </row>
    <row r="38" spans="1:28" ht="11.25" customHeight="1" x14ac:dyDescent="0.3">
      <c r="A38" s="176">
        <v>33</v>
      </c>
      <c r="B38" s="149">
        <f>'Первичные данные 4 кл.'!B38</f>
        <v>0</v>
      </c>
      <c r="C38" s="10" t="str">
        <f>IF('инд. оценка уровня 4 кл.'!C37=" "," ",IF('инд. оценка уровня 4 кл.'!C37=0,IF('инд. оценка уровня 3кл.'!C38=0,"D","C"),IF('инд. оценка уровня 4 кл.'!C37=1,IF('инд. оценка уровня 3кл.'!C38=1,"A","B"))))</f>
        <v>D</v>
      </c>
      <c r="D38" s="10" t="str">
        <f>IF('инд. оценка уровня 4 кл.'!D37=" "," ",IF('инд. оценка уровня 4 кл.'!D37=0,IF('инд. оценка уровня 3кл.'!D38=0,"D","C"),IF('инд. оценка уровня 4 кл.'!D37=1,IF('инд. оценка уровня 3кл.'!D38=1,"A","B"))))</f>
        <v>D</v>
      </c>
      <c r="E38" s="10" t="str">
        <f>IF('инд. оценка уровня 4 кл.'!E37=" "," ",IF('инд. оценка уровня 4 кл.'!E37=0,IF('инд. оценка уровня 3кл.'!E38=0,"D","C"),IF('инд. оценка уровня 4 кл.'!E37=1,IF('инд. оценка уровня 3кл.'!E38=1,"A","B"))))</f>
        <v>D</v>
      </c>
      <c r="F38" s="10" t="str">
        <f>IF('инд. оценка уровня 4 кл.'!F37=" "," ",IF('инд. оценка уровня 4 кл.'!F37=0,IF('инд. оценка уровня 3кл.'!F38=0,"D","C"),IF('инд. оценка уровня 4 кл.'!F37=1,IF('инд. оценка уровня 3кл.'!F38=1,"A","B"))))</f>
        <v>D</v>
      </c>
      <c r="G38" s="10" t="str">
        <f>IF('инд. оценка уровня 4 кл.'!G37=" "," ",IF('инд. оценка уровня 4 кл.'!G37=0,IF('инд. оценка уровня 3кл.'!G38=0,"D","C"),IF('инд. оценка уровня 4 кл.'!G37=1,IF('инд. оценка уровня 3кл.'!G38=1,"A","B"))))</f>
        <v>D</v>
      </c>
      <c r="H38" s="10" t="str">
        <f>IF('инд. оценка уровня 4 кл.'!H37=" "," ",IF('инд. оценка уровня 4 кл.'!H37=0,IF('инд. оценка уровня 3кл.'!H38=0,"D","C"),IF('инд. оценка уровня 4 кл.'!H37=1,IF('инд. оценка уровня 3кл.'!H38=1,"A","B"))))</f>
        <v>D</v>
      </c>
      <c r="I38" s="10" t="str">
        <f>IF('инд. оценка уровня 4 кл.'!I37=" "," ",IF('инд. оценка уровня 4 кл.'!I37=0,IF('инд. оценка уровня 3кл.'!I38=0,"D","C"),IF('инд. оценка уровня 4 кл.'!I37=1,IF('инд. оценка уровня 3кл.'!I38=1,"A","B"))))</f>
        <v>D</v>
      </c>
      <c r="J38" s="10" t="str">
        <f>IF('инд. оценка уровня 4 кл.'!J37=" "," ",IF('инд. оценка уровня 4 кл.'!J37=0,IF('инд. оценка уровня 3кл.'!J38=0,"D","C"),IF('инд. оценка уровня 4 кл.'!J37=1,IF('инд. оценка уровня 3кл.'!J38=1,"A","B"))))</f>
        <v>D</v>
      </c>
      <c r="K38" s="10" t="str">
        <f>IF('инд. оценка уровня 4 кл.'!K37=" "," ",IF('инд. оценка уровня 4 кл.'!K37=0,IF('инд. оценка уровня 3кл.'!K38=0,"D","C"),IF('инд. оценка уровня 4 кл.'!K37=1,IF('инд. оценка уровня 3кл.'!K38=1,"A","B"))))</f>
        <v>D</v>
      </c>
      <c r="L38" s="10" t="str">
        <f>IF('инд. оценка уровня 4 кл.'!L37=" "," ",IF('инд. оценка уровня 4 кл.'!L37=0,IF('инд. оценка уровня 3кл.'!L38=0,"D","C"),IF('инд. оценка уровня 4 кл.'!L37=1,IF('инд. оценка уровня 3кл.'!L38=1,"A","B"))))</f>
        <v>D</v>
      </c>
      <c r="M38" s="10" t="str">
        <f>IF('инд. оценка уровня 4 кл.'!M37=" "," ",IF('инд. оценка уровня 4 кл.'!M37=0,IF('инд. оценка уровня 3кл.'!M38=0,"D","C"),IF('инд. оценка уровня 4 кл.'!M37=1,IF('инд. оценка уровня 3кл.'!M38=1,"A","B"))))</f>
        <v>D</v>
      </c>
      <c r="N38" s="10" t="str">
        <f>IF('инд. оценка уровня 4 кл.'!N37=" "," ",IF('инд. оценка уровня 4 кл.'!N37=0,IF('инд. оценка уровня 3кл.'!N38=0,"D","C"),IF('инд. оценка уровня 4 кл.'!N37=1,IF('инд. оценка уровня 3кл.'!N38=1,"A","B"))))</f>
        <v>D</v>
      </c>
      <c r="O38" s="10" t="str">
        <f>IF('инд. оценка уровня 4 кл.'!O37=" "," ",IF('инд. оценка уровня 4 кл.'!O37=0,IF('инд. оценка уровня 3кл.'!O38=0,"D","C"),IF('инд. оценка уровня 4 кл.'!O37=1,IF('инд. оценка уровня 3кл.'!O38=1,"A","B"))))</f>
        <v>D</v>
      </c>
      <c r="P38" s="10" t="str">
        <f>IF('инд. оценка уровня 4 кл.'!P37=" "," ",IF('инд. оценка уровня 4 кл.'!P37=0,IF('инд. оценка уровня 3кл.'!P38=0,"D","C"),IF('инд. оценка уровня 4 кл.'!P37=1,IF('инд. оценка уровня 3кл.'!P38=1,"A","B"))))</f>
        <v>D</v>
      </c>
      <c r="Q38" s="10" t="str">
        <f>IF('инд. оценка уровня 4 кл.'!Q37=" "," ",IF('инд. оценка уровня 4 кл.'!Q37=0,IF('инд. оценка уровня 3кл.'!Q38=0,"D","C"),IF('инд. оценка уровня 4 кл.'!Q37=1,IF('инд. оценка уровня 3кл.'!Q38=1,"A","B"))))</f>
        <v>D</v>
      </c>
      <c r="R38" s="10" t="str">
        <f>IF('инд. оценка уровня 4 кл.'!R37=" "," ",IF('инд. оценка уровня 4 кл.'!R37=0,IF('инд. оценка уровня 3кл.'!R38=0,"D","C"),IF('инд. оценка уровня 4 кл.'!R37=1,IF('инд. оценка уровня 3кл.'!R38=1,"A","B"))))</f>
        <v>D</v>
      </c>
      <c r="S38" s="10" t="str">
        <f>IF('инд. оценка уровня 4 кл.'!S37=" "," ",IF('инд. оценка уровня 4 кл.'!S37=0,IF('инд. оценка уровня 3кл.'!S38=0,"D","C"),IF('инд. оценка уровня 4 кл.'!S37=1,IF('инд. оценка уровня 3кл.'!S38=1,"A","B"))))</f>
        <v>D</v>
      </c>
      <c r="T38" s="10" t="str">
        <f>IF('инд. оценка уровня 4 кл.'!T37=" "," ",IF('инд. оценка уровня 4 кл.'!T37=0,IF('инд. оценка уровня 3кл.'!T38=0,"D","C"),IF('инд. оценка уровня 4 кл.'!T37=1,IF('инд. оценка уровня 3кл.'!T38=1,"A","B"))))</f>
        <v>D</v>
      </c>
      <c r="U38" s="10" t="str">
        <f>IF('инд. оценка уровня 4 кл.'!U37=" "," ",IF('инд. оценка уровня 4 кл.'!U37=0,IF('инд. оценка уровня 3кл.'!U38=0,"D","C"),IF('инд. оценка уровня 4 кл.'!U37=1,IF('инд. оценка уровня 3кл.'!U38=1,"A","B"))))</f>
        <v>D</v>
      </c>
      <c r="V38" s="10" t="str">
        <f>IF('инд. оценка уровня 4 кл.'!V37=" "," ",IF('инд. оценка уровня 4 кл.'!V37=0,IF('инд. оценка уровня 3кл.'!V38=0,"D","C"),IF('инд. оценка уровня 4 кл.'!V37=1,IF('инд. оценка уровня 3кл.'!V38=1,"A","B"))))</f>
        <v>D</v>
      </c>
      <c r="W38" s="10" t="str">
        <f>IF('инд. оценка уровня 4 кл.'!W37=" "," ",IF('инд. оценка уровня 4 кл.'!W37=0,IF('инд. оценка уровня 3кл.'!W38=0,"D","C"),IF('инд. оценка уровня 4 кл.'!W37=1,IF('инд. оценка уровня 3кл.'!W38=1,"A","B"))))</f>
        <v>D</v>
      </c>
      <c r="X38" s="10" t="str">
        <f>IF('инд. оценка уровня 4 кл.'!X37=" "," ",IF('инд. оценка уровня 4 кл.'!X37=0,IF('инд. оценка уровня 3кл.'!X38=0,"D","C"),IF('инд. оценка уровня 4 кл.'!X37=1,IF('инд. оценка уровня 3кл.'!X38=1,"A","B"))))</f>
        <v>D</v>
      </c>
      <c r="Y38" s="10" t="str">
        <f>IF('инд. оценка уровня 4 кл.'!Y37=" "," ",IF('инд. оценка уровня 4 кл.'!Y37=0,IF('инд. оценка уровня 3кл.'!Y38=0,"D","C"),IF('инд. оценка уровня 4 кл.'!Y37=1,IF('инд. оценка уровня 3кл.'!Y38=1,"A","B"))))</f>
        <v>D</v>
      </c>
      <c r="Z38" s="252"/>
      <c r="AA38" s="252"/>
      <c r="AB38" s="252"/>
    </row>
    <row r="39" spans="1:28" ht="11.25" customHeight="1" x14ac:dyDescent="0.3">
      <c r="A39" s="176">
        <v>34</v>
      </c>
      <c r="B39" s="149">
        <f>'Первичные данные 4 кл.'!B39</f>
        <v>0</v>
      </c>
      <c r="C39" s="10" t="str">
        <f>IF('инд. оценка уровня 4 кл.'!C38=" "," ",IF('инд. оценка уровня 4 кл.'!C38=0,IF('инд. оценка уровня 3кл.'!C39=0,"D","C"),IF('инд. оценка уровня 4 кл.'!C38=1,IF('инд. оценка уровня 3кл.'!C39=1,"A","B"))))</f>
        <v>D</v>
      </c>
      <c r="D39" s="10" t="str">
        <f>IF('инд. оценка уровня 4 кл.'!D38=" "," ",IF('инд. оценка уровня 4 кл.'!D38=0,IF('инд. оценка уровня 3кл.'!D39=0,"D","C"),IF('инд. оценка уровня 4 кл.'!D38=1,IF('инд. оценка уровня 3кл.'!D39=1,"A","B"))))</f>
        <v>D</v>
      </c>
      <c r="E39" s="10" t="str">
        <f>IF('инд. оценка уровня 4 кл.'!E38=" "," ",IF('инд. оценка уровня 4 кл.'!E38=0,IF('инд. оценка уровня 3кл.'!E39=0,"D","C"),IF('инд. оценка уровня 4 кл.'!E38=1,IF('инд. оценка уровня 3кл.'!E39=1,"A","B"))))</f>
        <v>D</v>
      </c>
      <c r="F39" s="10" t="str">
        <f>IF('инд. оценка уровня 4 кл.'!F38=" "," ",IF('инд. оценка уровня 4 кл.'!F38=0,IF('инд. оценка уровня 3кл.'!F39=0,"D","C"),IF('инд. оценка уровня 4 кл.'!F38=1,IF('инд. оценка уровня 3кл.'!F39=1,"A","B"))))</f>
        <v>D</v>
      </c>
      <c r="G39" s="10" t="str">
        <f>IF('инд. оценка уровня 4 кл.'!G38=" "," ",IF('инд. оценка уровня 4 кл.'!G38=0,IF('инд. оценка уровня 3кл.'!G39=0,"D","C"),IF('инд. оценка уровня 4 кл.'!G38=1,IF('инд. оценка уровня 3кл.'!G39=1,"A","B"))))</f>
        <v>D</v>
      </c>
      <c r="H39" s="10" t="str">
        <f>IF('инд. оценка уровня 4 кл.'!H38=" "," ",IF('инд. оценка уровня 4 кл.'!H38=0,IF('инд. оценка уровня 3кл.'!H39=0,"D","C"),IF('инд. оценка уровня 4 кл.'!H38=1,IF('инд. оценка уровня 3кл.'!H39=1,"A","B"))))</f>
        <v>D</v>
      </c>
      <c r="I39" s="10" t="str">
        <f>IF('инд. оценка уровня 4 кл.'!I38=" "," ",IF('инд. оценка уровня 4 кл.'!I38=0,IF('инд. оценка уровня 3кл.'!I39=0,"D","C"),IF('инд. оценка уровня 4 кл.'!I38=1,IF('инд. оценка уровня 3кл.'!I39=1,"A","B"))))</f>
        <v>D</v>
      </c>
      <c r="J39" s="10" t="str">
        <f>IF('инд. оценка уровня 4 кл.'!J38=" "," ",IF('инд. оценка уровня 4 кл.'!J38=0,IF('инд. оценка уровня 3кл.'!J39=0,"D","C"),IF('инд. оценка уровня 4 кл.'!J38=1,IF('инд. оценка уровня 3кл.'!J39=1,"A","B"))))</f>
        <v>D</v>
      </c>
      <c r="K39" s="10" t="str">
        <f>IF('инд. оценка уровня 4 кл.'!K38=" "," ",IF('инд. оценка уровня 4 кл.'!K38=0,IF('инд. оценка уровня 3кл.'!K39=0,"D","C"),IF('инд. оценка уровня 4 кл.'!K38=1,IF('инд. оценка уровня 3кл.'!K39=1,"A","B"))))</f>
        <v>D</v>
      </c>
      <c r="L39" s="10" t="str">
        <f>IF('инд. оценка уровня 4 кл.'!L38=" "," ",IF('инд. оценка уровня 4 кл.'!L38=0,IF('инд. оценка уровня 3кл.'!L39=0,"D","C"),IF('инд. оценка уровня 4 кл.'!L38=1,IF('инд. оценка уровня 3кл.'!L39=1,"A","B"))))</f>
        <v>D</v>
      </c>
      <c r="M39" s="10" t="str">
        <f>IF('инд. оценка уровня 4 кл.'!M38=" "," ",IF('инд. оценка уровня 4 кл.'!M38=0,IF('инд. оценка уровня 3кл.'!M39=0,"D","C"),IF('инд. оценка уровня 4 кл.'!M38=1,IF('инд. оценка уровня 3кл.'!M39=1,"A","B"))))</f>
        <v>D</v>
      </c>
      <c r="N39" s="10" t="str">
        <f>IF('инд. оценка уровня 4 кл.'!N38=" "," ",IF('инд. оценка уровня 4 кл.'!N38=0,IF('инд. оценка уровня 3кл.'!N39=0,"D","C"),IF('инд. оценка уровня 4 кл.'!N38=1,IF('инд. оценка уровня 3кл.'!N39=1,"A","B"))))</f>
        <v>D</v>
      </c>
      <c r="O39" s="10" t="str">
        <f>IF('инд. оценка уровня 4 кл.'!O38=" "," ",IF('инд. оценка уровня 4 кл.'!O38=0,IF('инд. оценка уровня 3кл.'!O39=0,"D","C"),IF('инд. оценка уровня 4 кл.'!O38=1,IF('инд. оценка уровня 3кл.'!O39=1,"A","B"))))</f>
        <v>D</v>
      </c>
      <c r="P39" s="10" t="str">
        <f>IF('инд. оценка уровня 4 кл.'!P38=" "," ",IF('инд. оценка уровня 4 кл.'!P38=0,IF('инд. оценка уровня 3кл.'!P39=0,"D","C"),IF('инд. оценка уровня 4 кл.'!P38=1,IF('инд. оценка уровня 3кл.'!P39=1,"A","B"))))</f>
        <v>D</v>
      </c>
      <c r="Q39" s="10" t="str">
        <f>IF('инд. оценка уровня 4 кл.'!Q38=" "," ",IF('инд. оценка уровня 4 кл.'!Q38=0,IF('инд. оценка уровня 3кл.'!Q39=0,"D","C"),IF('инд. оценка уровня 4 кл.'!Q38=1,IF('инд. оценка уровня 3кл.'!Q39=1,"A","B"))))</f>
        <v>D</v>
      </c>
      <c r="R39" s="10" t="str">
        <f>IF('инд. оценка уровня 4 кл.'!R38=" "," ",IF('инд. оценка уровня 4 кл.'!R38=0,IF('инд. оценка уровня 3кл.'!R39=0,"D","C"),IF('инд. оценка уровня 4 кл.'!R38=1,IF('инд. оценка уровня 3кл.'!R39=1,"A","B"))))</f>
        <v>D</v>
      </c>
      <c r="S39" s="10" t="str">
        <f>IF('инд. оценка уровня 4 кл.'!S38=" "," ",IF('инд. оценка уровня 4 кл.'!S38=0,IF('инд. оценка уровня 3кл.'!S39=0,"D","C"),IF('инд. оценка уровня 4 кл.'!S38=1,IF('инд. оценка уровня 3кл.'!S39=1,"A","B"))))</f>
        <v>D</v>
      </c>
      <c r="T39" s="10" t="str">
        <f>IF('инд. оценка уровня 4 кл.'!T38=" "," ",IF('инд. оценка уровня 4 кл.'!T38=0,IF('инд. оценка уровня 3кл.'!T39=0,"D","C"),IF('инд. оценка уровня 4 кл.'!T38=1,IF('инд. оценка уровня 3кл.'!T39=1,"A","B"))))</f>
        <v>D</v>
      </c>
      <c r="U39" s="10" t="str">
        <f>IF('инд. оценка уровня 4 кл.'!U38=" "," ",IF('инд. оценка уровня 4 кл.'!U38=0,IF('инд. оценка уровня 3кл.'!U39=0,"D","C"),IF('инд. оценка уровня 4 кл.'!U38=1,IF('инд. оценка уровня 3кл.'!U39=1,"A","B"))))</f>
        <v>D</v>
      </c>
      <c r="V39" s="10" t="str">
        <f>IF('инд. оценка уровня 4 кл.'!V38=" "," ",IF('инд. оценка уровня 4 кл.'!V38=0,IF('инд. оценка уровня 3кл.'!V39=0,"D","C"),IF('инд. оценка уровня 4 кл.'!V38=1,IF('инд. оценка уровня 3кл.'!V39=1,"A","B"))))</f>
        <v>D</v>
      </c>
      <c r="W39" s="10" t="str">
        <f>IF('инд. оценка уровня 4 кл.'!W38=" "," ",IF('инд. оценка уровня 4 кл.'!W38=0,IF('инд. оценка уровня 3кл.'!W39=0,"D","C"),IF('инд. оценка уровня 4 кл.'!W38=1,IF('инд. оценка уровня 3кл.'!W39=1,"A","B"))))</f>
        <v>D</v>
      </c>
      <c r="X39" s="10" t="str">
        <f>IF('инд. оценка уровня 4 кл.'!X38=" "," ",IF('инд. оценка уровня 4 кл.'!X38=0,IF('инд. оценка уровня 3кл.'!X39=0,"D","C"),IF('инд. оценка уровня 4 кл.'!X38=1,IF('инд. оценка уровня 3кл.'!X39=1,"A","B"))))</f>
        <v>D</v>
      </c>
      <c r="Y39" s="10" t="str">
        <f>IF('инд. оценка уровня 4 кл.'!Y38=" "," ",IF('инд. оценка уровня 4 кл.'!Y38=0,IF('инд. оценка уровня 3кл.'!Y39=0,"D","C"),IF('инд. оценка уровня 4 кл.'!Y38=1,IF('инд. оценка уровня 3кл.'!Y39=1,"A","B"))))</f>
        <v>D</v>
      </c>
      <c r="Z39" s="252"/>
      <c r="AA39" s="252"/>
      <c r="AB39" s="252"/>
    </row>
    <row r="40" spans="1:28" ht="11.25" customHeight="1" thickBot="1" x14ac:dyDescent="0.35">
      <c r="A40" s="196">
        <v>35</v>
      </c>
      <c r="B40" s="197">
        <f>'Первичные данные 4 кл.'!B40</f>
        <v>0</v>
      </c>
      <c r="C40" s="10" t="str">
        <f>IF('инд. оценка уровня 4 кл.'!C39=" "," ",IF('инд. оценка уровня 4 кл.'!C39=0,IF('инд. оценка уровня 3кл.'!C40=0,"D","C"),IF('инд. оценка уровня 4 кл.'!C39=1,IF('инд. оценка уровня 3кл.'!C40=1,"A","B"))))</f>
        <v>D</v>
      </c>
      <c r="D40" s="10" t="str">
        <f>IF('инд. оценка уровня 4 кл.'!D39=" "," ",IF('инд. оценка уровня 4 кл.'!D39=0,IF('инд. оценка уровня 3кл.'!D40=0,"D","C"),IF('инд. оценка уровня 4 кл.'!D39=1,IF('инд. оценка уровня 3кл.'!D40=1,"A","B"))))</f>
        <v>D</v>
      </c>
      <c r="E40" s="10" t="str">
        <f>IF('инд. оценка уровня 4 кл.'!E39=" "," ",IF('инд. оценка уровня 4 кл.'!E39=0,IF('инд. оценка уровня 3кл.'!E40=0,"D","C"),IF('инд. оценка уровня 4 кл.'!E39=1,IF('инд. оценка уровня 3кл.'!E40=1,"A","B"))))</f>
        <v>D</v>
      </c>
      <c r="F40" s="10" t="str">
        <f>IF('инд. оценка уровня 4 кл.'!F39=" "," ",IF('инд. оценка уровня 4 кл.'!F39=0,IF('инд. оценка уровня 3кл.'!F40=0,"D","C"),IF('инд. оценка уровня 4 кл.'!F39=1,IF('инд. оценка уровня 3кл.'!F40=1,"A","B"))))</f>
        <v>D</v>
      </c>
      <c r="G40" s="10" t="str">
        <f>IF('инд. оценка уровня 4 кл.'!G39=" "," ",IF('инд. оценка уровня 4 кл.'!G39=0,IF('инд. оценка уровня 3кл.'!G40=0,"D","C"),IF('инд. оценка уровня 4 кл.'!G39=1,IF('инд. оценка уровня 3кл.'!G40=1,"A","B"))))</f>
        <v>D</v>
      </c>
      <c r="H40" s="10" t="str">
        <f>IF('инд. оценка уровня 4 кл.'!H39=" "," ",IF('инд. оценка уровня 4 кл.'!H39=0,IF('инд. оценка уровня 3кл.'!H40=0,"D","C"),IF('инд. оценка уровня 4 кл.'!H39=1,IF('инд. оценка уровня 3кл.'!H40=1,"A","B"))))</f>
        <v>D</v>
      </c>
      <c r="I40" s="10" t="str">
        <f>IF('инд. оценка уровня 4 кл.'!I39=" "," ",IF('инд. оценка уровня 4 кл.'!I39=0,IF('инд. оценка уровня 3кл.'!I40=0,"D","C"),IF('инд. оценка уровня 4 кл.'!I39=1,IF('инд. оценка уровня 3кл.'!I40=1,"A","B"))))</f>
        <v>D</v>
      </c>
      <c r="J40" s="10" t="str">
        <f>IF('инд. оценка уровня 4 кл.'!J39=" "," ",IF('инд. оценка уровня 4 кл.'!J39=0,IF('инд. оценка уровня 3кл.'!J40=0,"D","C"),IF('инд. оценка уровня 4 кл.'!J39=1,IF('инд. оценка уровня 3кл.'!J40=1,"A","B"))))</f>
        <v>D</v>
      </c>
      <c r="K40" s="10" t="str">
        <f>IF('инд. оценка уровня 4 кл.'!K39=" "," ",IF('инд. оценка уровня 4 кл.'!K39=0,IF('инд. оценка уровня 3кл.'!K40=0,"D","C"),IF('инд. оценка уровня 4 кл.'!K39=1,IF('инд. оценка уровня 3кл.'!K40=1,"A","B"))))</f>
        <v>D</v>
      </c>
      <c r="L40" s="10" t="str">
        <f>IF('инд. оценка уровня 4 кл.'!L39=" "," ",IF('инд. оценка уровня 4 кл.'!L39=0,IF('инд. оценка уровня 3кл.'!L40=0,"D","C"),IF('инд. оценка уровня 4 кл.'!L39=1,IF('инд. оценка уровня 3кл.'!L40=1,"A","B"))))</f>
        <v>D</v>
      </c>
      <c r="M40" s="10" t="str">
        <f>IF('инд. оценка уровня 4 кл.'!M39=" "," ",IF('инд. оценка уровня 4 кл.'!M39=0,IF('инд. оценка уровня 3кл.'!M40=0,"D","C"),IF('инд. оценка уровня 4 кл.'!M39=1,IF('инд. оценка уровня 3кл.'!M40=1,"A","B"))))</f>
        <v>D</v>
      </c>
      <c r="N40" s="10" t="str">
        <f>IF('инд. оценка уровня 4 кл.'!N39=" "," ",IF('инд. оценка уровня 4 кл.'!N39=0,IF('инд. оценка уровня 3кл.'!N40=0,"D","C"),IF('инд. оценка уровня 4 кл.'!N39=1,IF('инд. оценка уровня 3кл.'!N40=1,"A","B"))))</f>
        <v>D</v>
      </c>
      <c r="O40" s="10" t="str">
        <f>IF('инд. оценка уровня 4 кл.'!O39=" "," ",IF('инд. оценка уровня 4 кл.'!O39=0,IF('инд. оценка уровня 3кл.'!O40=0,"D","C"),IF('инд. оценка уровня 4 кл.'!O39=1,IF('инд. оценка уровня 3кл.'!O40=1,"A","B"))))</f>
        <v>D</v>
      </c>
      <c r="P40" s="10" t="str">
        <f>IF('инд. оценка уровня 4 кл.'!P39=" "," ",IF('инд. оценка уровня 4 кл.'!P39=0,IF('инд. оценка уровня 3кл.'!P40=0,"D","C"),IF('инд. оценка уровня 4 кл.'!P39=1,IF('инд. оценка уровня 3кл.'!P40=1,"A","B"))))</f>
        <v>D</v>
      </c>
      <c r="Q40" s="10" t="str">
        <f>IF('инд. оценка уровня 4 кл.'!Q39=" "," ",IF('инд. оценка уровня 4 кл.'!Q39=0,IF('инд. оценка уровня 3кл.'!Q40=0,"D","C"),IF('инд. оценка уровня 4 кл.'!Q39=1,IF('инд. оценка уровня 3кл.'!Q40=1,"A","B"))))</f>
        <v>D</v>
      </c>
      <c r="R40" s="10" t="str">
        <f>IF('инд. оценка уровня 4 кл.'!R39=" "," ",IF('инд. оценка уровня 4 кл.'!R39=0,IF('инд. оценка уровня 3кл.'!R40=0,"D","C"),IF('инд. оценка уровня 4 кл.'!R39=1,IF('инд. оценка уровня 3кл.'!R40=1,"A","B"))))</f>
        <v>D</v>
      </c>
      <c r="S40" s="10" t="str">
        <f>IF('инд. оценка уровня 4 кл.'!S39=" "," ",IF('инд. оценка уровня 4 кл.'!S39=0,IF('инд. оценка уровня 3кл.'!S40=0,"D","C"),IF('инд. оценка уровня 4 кл.'!S39=1,IF('инд. оценка уровня 3кл.'!S40=1,"A","B"))))</f>
        <v>D</v>
      </c>
      <c r="T40" s="10" t="str">
        <f>IF('инд. оценка уровня 4 кл.'!T39=" "," ",IF('инд. оценка уровня 4 кл.'!T39=0,IF('инд. оценка уровня 3кл.'!T40=0,"D","C"),IF('инд. оценка уровня 4 кл.'!T39=1,IF('инд. оценка уровня 3кл.'!T40=1,"A","B"))))</f>
        <v>D</v>
      </c>
      <c r="U40" s="10" t="str">
        <f>IF('инд. оценка уровня 4 кл.'!U39=" "," ",IF('инд. оценка уровня 4 кл.'!U39=0,IF('инд. оценка уровня 3кл.'!U40=0,"D","C"),IF('инд. оценка уровня 4 кл.'!U39=1,IF('инд. оценка уровня 3кл.'!U40=1,"A","B"))))</f>
        <v>D</v>
      </c>
      <c r="V40" s="10" t="str">
        <f>IF('инд. оценка уровня 4 кл.'!V39=" "," ",IF('инд. оценка уровня 4 кл.'!V39=0,IF('инд. оценка уровня 3кл.'!V40=0,"D","C"),IF('инд. оценка уровня 4 кл.'!V39=1,IF('инд. оценка уровня 3кл.'!V40=1,"A","B"))))</f>
        <v>D</v>
      </c>
      <c r="W40" s="10" t="str">
        <f>IF('инд. оценка уровня 4 кл.'!W39=" "," ",IF('инд. оценка уровня 4 кл.'!W39=0,IF('инд. оценка уровня 3кл.'!W40=0,"D","C"),IF('инд. оценка уровня 4 кл.'!W39=1,IF('инд. оценка уровня 3кл.'!W40=1,"A","B"))))</f>
        <v>D</v>
      </c>
      <c r="X40" s="10" t="str">
        <f>IF('инд. оценка уровня 4 кл.'!X39=" "," ",IF('инд. оценка уровня 4 кл.'!X39=0,IF('инд. оценка уровня 3кл.'!X40=0,"D","C"),IF('инд. оценка уровня 4 кл.'!X39=1,IF('инд. оценка уровня 3кл.'!X40=1,"A","B"))))</f>
        <v>D</v>
      </c>
      <c r="Y40" s="10" t="str">
        <f>IF('инд. оценка уровня 4 кл.'!Y39=" "," ",IF('инд. оценка уровня 4 кл.'!Y39=0,IF('инд. оценка уровня 3кл.'!Y40=0,"D","C"),IF('инд. оценка уровня 4 кл.'!Y39=1,IF('инд. оценка уровня 3кл.'!Y40=1,"A","B"))))</f>
        <v>D</v>
      </c>
      <c r="Z40" s="252"/>
      <c r="AA40" s="252"/>
      <c r="AB40" s="252"/>
    </row>
    <row r="41" spans="1:28" ht="11.1" customHeight="1" x14ac:dyDescent="0.25">
      <c r="B41" s="344" t="s">
        <v>59</v>
      </c>
      <c r="C41" s="344"/>
      <c r="D41" s="344"/>
      <c r="E41" s="344"/>
      <c r="F41" s="344"/>
      <c r="G41" s="344"/>
      <c r="H41" s="344"/>
    </row>
    <row r="42" spans="1:28" ht="11.1" customHeight="1" x14ac:dyDescent="0.25">
      <c r="B42" s="8" t="s">
        <v>98</v>
      </c>
      <c r="C42" s="187" t="s">
        <v>133</v>
      </c>
      <c r="D42" s="11"/>
      <c r="E42" s="11"/>
      <c r="F42" s="11"/>
      <c r="G42" s="11"/>
      <c r="H42" s="11"/>
    </row>
    <row r="43" spans="1:28" ht="11.1" customHeight="1" x14ac:dyDescent="0.25">
      <c r="B43" s="8" t="s">
        <v>99</v>
      </c>
      <c r="C43" s="187" t="s">
        <v>134</v>
      </c>
      <c r="D43" s="11"/>
      <c r="E43" s="11"/>
      <c r="F43" s="11"/>
      <c r="G43" s="11"/>
      <c r="H43" s="11"/>
    </row>
    <row r="44" spans="1:28" ht="11.1" customHeight="1" x14ac:dyDescent="0.25">
      <c r="B44" s="8" t="s">
        <v>100</v>
      </c>
      <c r="C44" s="187" t="s">
        <v>135</v>
      </c>
    </row>
    <row r="45" spans="1:28" ht="11.1" customHeight="1" x14ac:dyDescent="0.25">
      <c r="B45" s="8" t="s">
        <v>101</v>
      </c>
      <c r="C45" s="187" t="s">
        <v>136</v>
      </c>
    </row>
  </sheetData>
  <sheetProtection password="CF36" sheet="1" objects="1" scenarios="1"/>
  <mergeCells count="34">
    <mergeCell ref="A1:O1"/>
    <mergeCell ref="A4:A5"/>
    <mergeCell ref="B4:B5"/>
    <mergeCell ref="C4:C5"/>
    <mergeCell ref="D4:D5"/>
    <mergeCell ref="E4:E5"/>
    <mergeCell ref="C2:G2"/>
    <mergeCell ref="H2:Q2"/>
    <mergeCell ref="C3:G3"/>
    <mergeCell ref="B41:H41"/>
    <mergeCell ref="P4:P5"/>
    <mergeCell ref="Q4:Q5"/>
    <mergeCell ref="G4:G5"/>
    <mergeCell ref="H4:H5"/>
    <mergeCell ref="I4:I5"/>
    <mergeCell ref="J4:J5"/>
    <mergeCell ref="K4:K5"/>
    <mergeCell ref="L4:L5"/>
    <mergeCell ref="F4:F5"/>
    <mergeCell ref="R2:U2"/>
    <mergeCell ref="V2:Y2"/>
    <mergeCell ref="M4:M5"/>
    <mergeCell ref="N4:N5"/>
    <mergeCell ref="O4:O5"/>
    <mergeCell ref="V3:V5"/>
    <mergeCell ref="W3:W5"/>
    <mergeCell ref="X3:X5"/>
    <mergeCell ref="Y3:Y5"/>
    <mergeCell ref="H3:Q3"/>
    <mergeCell ref="R3:U3"/>
    <mergeCell ref="R4:R5"/>
    <mergeCell ref="S4:S5"/>
    <mergeCell ref="T4:T5"/>
    <mergeCell ref="U4:U5"/>
  </mergeCells>
  <conditionalFormatting sqref="B6:B40">
    <cfRule type="cellIs" dxfId="152" priority="13" stopIfTrue="1" operator="equal">
      <formula>0</formula>
    </cfRule>
  </conditionalFormatting>
  <conditionalFormatting sqref="D6:O40 V6:W40 Y6:AB40 C26:AB40">
    <cfRule type="containsText" dxfId="151" priority="9" operator="containsText" text="D">
      <formula>NOT(ISERROR(SEARCH("D",C6)))</formula>
    </cfRule>
    <cfRule type="containsText" dxfId="150" priority="10" operator="containsText" text="C">
      <formula>NOT(ISERROR(SEARCH("C",C6)))</formula>
    </cfRule>
    <cfRule type="containsText" dxfId="149" priority="11" operator="containsText" text="B">
      <formula>NOT(ISERROR(SEARCH("B",C6)))</formula>
    </cfRule>
    <cfRule type="containsText" dxfId="148" priority="12" operator="containsText" text="A">
      <formula>NOT(ISERROR(SEARCH("A",C6)))</formula>
    </cfRule>
  </conditionalFormatting>
  <conditionalFormatting sqref="B42:B45">
    <cfRule type="containsText" dxfId="147" priority="5" operator="containsText" text="D">
      <formula>NOT(ISERROR(SEARCH("D",B42)))</formula>
    </cfRule>
    <cfRule type="containsText" dxfId="146" priority="6" operator="containsText" text="C">
      <formula>NOT(ISERROR(SEARCH("C",B42)))</formula>
    </cfRule>
    <cfRule type="containsText" dxfId="145" priority="7" operator="containsText" text="B">
      <formula>NOT(ISERROR(SEARCH("B",B42)))</formula>
    </cfRule>
    <cfRule type="containsText" dxfId="144" priority="8" operator="containsText" text="A">
      <formula>NOT(ISERROR(SEARCH("A",B42)))</formula>
    </cfRule>
  </conditionalFormatting>
  <conditionalFormatting sqref="C6:AB40">
    <cfRule type="containsText" dxfId="143" priority="1" operator="containsText" text="D">
      <formula>NOT(ISERROR(SEARCH("D",C6)))</formula>
    </cfRule>
    <cfRule type="containsText" dxfId="142" priority="2" operator="containsText" text="C">
      <formula>NOT(ISERROR(SEARCH("C",C6)))</formula>
    </cfRule>
    <cfRule type="containsText" dxfId="141" priority="3" operator="containsText" text="B">
      <formula>NOT(ISERROR(SEARCH("B",C6)))</formula>
    </cfRule>
    <cfRule type="containsText" dxfId="140" priority="4" operator="containsText" text="A">
      <formula>NOT(ISERROR(SEARCH("A",C6)))</formula>
    </cfRule>
  </conditionalFormatting>
  <pageMargins left="0.15748031496062992" right="0.15748031496062992" top="0.19685039370078741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workbookViewId="0"/>
  </sheetViews>
  <sheetFormatPr defaultColWidth="8.6640625" defaultRowHeight="13.2" x14ac:dyDescent="0.25"/>
  <cols>
    <col min="1" max="1" width="25.44140625" customWidth="1"/>
    <col min="2" max="14" width="7.109375" customWidth="1"/>
  </cols>
  <sheetData>
    <row r="1" spans="1:16" ht="35.25" customHeight="1" x14ac:dyDescent="0.3">
      <c r="A1" s="253" t="s">
        <v>143</v>
      </c>
      <c r="B1" s="243">
        <f>'Первичные данные 4 кл.'!G41</f>
        <v>0</v>
      </c>
      <c r="C1" s="230"/>
      <c r="D1" s="181"/>
      <c r="E1" s="181"/>
      <c r="F1" s="181"/>
      <c r="G1" s="181"/>
      <c r="H1" s="181"/>
      <c r="I1" s="181"/>
      <c r="J1" s="181"/>
    </row>
    <row r="2" spans="1:1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136" customFormat="1" ht="16.2" thickBot="1" x14ac:dyDescent="0.35">
      <c r="A3" s="438" t="s">
        <v>146</v>
      </c>
      <c r="B3" s="439"/>
      <c r="C3" s="439"/>
      <c r="D3" s="439"/>
      <c r="E3" s="439"/>
      <c r="F3" s="439"/>
      <c r="G3" s="439"/>
      <c r="H3" s="439"/>
      <c r="I3" s="439"/>
      <c r="J3" s="439"/>
      <c r="K3" s="216"/>
      <c r="L3" s="216"/>
      <c r="M3" s="216"/>
      <c r="N3" s="216"/>
      <c r="O3" s="216"/>
      <c r="P3" s="216"/>
    </row>
    <row r="4" spans="1:16" ht="41.25" customHeight="1" thickBot="1" x14ac:dyDescent="0.4">
      <c r="A4" s="189" t="s">
        <v>78</v>
      </c>
      <c r="B4" s="444" t="s">
        <v>18</v>
      </c>
      <c r="C4" s="445"/>
      <c r="D4" s="446"/>
      <c r="E4" s="440" t="s">
        <v>19</v>
      </c>
      <c r="F4" s="441"/>
      <c r="G4" s="441"/>
      <c r="H4" s="440" t="s">
        <v>34</v>
      </c>
      <c r="I4" s="441"/>
      <c r="J4" s="442"/>
      <c r="K4" s="11"/>
      <c r="L4" s="11"/>
      <c r="M4" s="11"/>
      <c r="N4" s="11"/>
      <c r="O4" s="11"/>
      <c r="P4" s="11"/>
    </row>
    <row r="5" spans="1:16" ht="26.1" customHeight="1" thickBot="1" x14ac:dyDescent="0.3">
      <c r="A5" s="188" t="s">
        <v>114</v>
      </c>
      <c r="B5" s="435" t="e">
        <f>COUNTIF('инд. прогресс 4 кл.'!C$6:E$40,"A")/($B$1*3)</f>
        <v>#DIV/0!</v>
      </c>
      <c r="C5" s="436"/>
      <c r="D5" s="437"/>
      <c r="E5" s="435" t="e">
        <f>COUNTIF('инд. прогресс 4 кл.'!F$6:L$40,"A")/($B$1*7)</f>
        <v>#DIV/0!</v>
      </c>
      <c r="F5" s="436"/>
      <c r="G5" s="437"/>
      <c r="H5" s="435" t="e">
        <f>COUNTIF('инд. прогресс 4 кл.'!M$6:O$40,"A")/($B$1*3)</f>
        <v>#DIV/0!</v>
      </c>
      <c r="I5" s="436"/>
      <c r="J5" s="443"/>
      <c r="K5" s="11"/>
      <c r="L5" s="11"/>
      <c r="M5" s="11"/>
      <c r="N5" s="11"/>
      <c r="O5" s="11"/>
      <c r="P5" s="11"/>
    </row>
    <row r="6" spans="1:16" ht="26.1" customHeight="1" thickBot="1" x14ac:dyDescent="0.3">
      <c r="A6" s="188" t="s">
        <v>115</v>
      </c>
      <c r="B6" s="435" t="e">
        <f>COUNTIF('инд. прогресс 4 кл.'!C$6:E$40,"B")/($B$1*3)</f>
        <v>#DIV/0!</v>
      </c>
      <c r="C6" s="436"/>
      <c r="D6" s="437"/>
      <c r="E6" s="435" t="e">
        <f>COUNTIF('инд. прогресс 4 кл.'!F$6:L$40,"B")/($B$1*7)</f>
        <v>#DIV/0!</v>
      </c>
      <c r="F6" s="436"/>
      <c r="G6" s="437"/>
      <c r="H6" s="435" t="e">
        <f>COUNTIF('инд. прогресс 4 кл.'!M$6:O$40,"B")/($B$1*3)</f>
        <v>#DIV/0!</v>
      </c>
      <c r="I6" s="436"/>
      <c r="J6" s="443"/>
      <c r="K6" s="11"/>
      <c r="L6" s="11"/>
      <c r="M6" s="11"/>
      <c r="N6" s="11"/>
      <c r="O6" s="11"/>
      <c r="P6" s="11"/>
    </row>
    <row r="7" spans="1:16" ht="26.1" customHeight="1" thickBot="1" x14ac:dyDescent="0.3">
      <c r="A7" s="188" t="s">
        <v>126</v>
      </c>
      <c r="B7" s="435" t="e">
        <f>COUNTIF('инд. прогресс 4 кл.'!C$6:E$40,"C")/($B$1*3)</f>
        <v>#DIV/0!</v>
      </c>
      <c r="C7" s="436"/>
      <c r="D7" s="437"/>
      <c r="E7" s="435" t="e">
        <f>COUNTIF('инд. прогресс 4 кл.'!F$6:L$40,"C")/($B$1*7)</f>
        <v>#DIV/0!</v>
      </c>
      <c r="F7" s="436"/>
      <c r="G7" s="437"/>
      <c r="H7" s="435" t="e">
        <f>COUNTIF('инд. прогресс 4 кл.'!M$6:O$40,"C")/($B$1*3)</f>
        <v>#DIV/0!</v>
      </c>
      <c r="I7" s="436"/>
      <c r="J7" s="443"/>
      <c r="K7" s="11"/>
      <c r="L7" s="11"/>
      <c r="M7" s="11"/>
      <c r="N7" s="11"/>
      <c r="O7" s="11"/>
      <c r="P7" s="11"/>
    </row>
    <row r="8" spans="1:16" ht="26.1" customHeight="1" thickBot="1" x14ac:dyDescent="0.3">
      <c r="A8" s="188" t="s">
        <v>127</v>
      </c>
      <c r="B8" s="435" t="e">
        <f>COUNTIF('инд. прогресс 4 кл.'!C$6:E$40,"D")/($B$1*3)</f>
        <v>#DIV/0!</v>
      </c>
      <c r="C8" s="436"/>
      <c r="D8" s="437"/>
      <c r="E8" s="435" t="e">
        <f>COUNTIF('инд. прогресс 4 кл.'!F$6:L$40,"D")/($B$1*7)</f>
        <v>#DIV/0!</v>
      </c>
      <c r="F8" s="436"/>
      <c r="G8" s="437"/>
      <c r="H8" s="435" t="e">
        <f>COUNTIF('инд. прогресс 4 кл.'!M$6:O$40,"D")/($B$1*3)</f>
        <v>#DIV/0!</v>
      </c>
      <c r="I8" s="436"/>
      <c r="J8" s="443"/>
      <c r="K8" s="11"/>
      <c r="L8" s="11"/>
      <c r="M8" s="11"/>
      <c r="N8" s="11"/>
      <c r="O8" s="11"/>
      <c r="P8" s="11"/>
    </row>
    <row r="9" spans="1:16" ht="15" customHeight="1" x14ac:dyDescent="0.2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1"/>
      <c r="L9" s="11"/>
      <c r="M9" s="11"/>
      <c r="N9" s="11"/>
      <c r="O9" s="11"/>
      <c r="P9" s="11"/>
    </row>
    <row r="10" spans="1:16" ht="15" customHeight="1" x14ac:dyDescent="0.2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1"/>
      <c r="L10" s="11"/>
      <c r="M10" s="11"/>
      <c r="N10" s="11"/>
      <c r="O10" s="11"/>
      <c r="P10" s="11"/>
    </row>
    <row r="11" spans="1:16" ht="15" customHeight="1" x14ac:dyDescent="0.25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1"/>
      <c r="L11" s="11"/>
      <c r="M11" s="11"/>
      <c r="N11" s="11"/>
      <c r="O11" s="11"/>
      <c r="P11" s="11"/>
    </row>
    <row r="12" spans="1:16" ht="15" customHeight="1" x14ac:dyDescent="0.25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1"/>
      <c r="L12" s="11"/>
      <c r="M12" s="11"/>
      <c r="N12" s="11"/>
      <c r="O12" s="11"/>
      <c r="P12" s="11"/>
    </row>
    <row r="13" spans="1:16" ht="15" customHeight="1" x14ac:dyDescent="0.25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1"/>
      <c r="L13" s="11"/>
      <c r="M13" s="11"/>
      <c r="N13" s="11"/>
      <c r="O13" s="11"/>
      <c r="P13" s="11"/>
    </row>
    <row r="14" spans="1:16" ht="15" customHeight="1" x14ac:dyDescent="0.25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1"/>
      <c r="L14" s="11"/>
      <c r="M14" s="11"/>
      <c r="N14" s="11"/>
      <c r="O14" s="11"/>
      <c r="P14" s="11"/>
    </row>
    <row r="15" spans="1:16" ht="15" customHeight="1" x14ac:dyDescent="0.2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1"/>
      <c r="L15" s="11"/>
      <c r="M15" s="11"/>
      <c r="N15" s="11"/>
      <c r="O15" s="11"/>
      <c r="P15" s="11"/>
    </row>
    <row r="16" spans="1:16" ht="15" customHeight="1" x14ac:dyDescent="0.25">
      <c r="A16" s="137"/>
      <c r="B16" s="138"/>
      <c r="C16" s="138"/>
      <c r="D16" s="138"/>
      <c r="E16" s="138"/>
      <c r="F16" s="138"/>
      <c r="G16" s="138"/>
      <c r="H16" s="138"/>
      <c r="I16" s="138"/>
      <c r="J16" s="138"/>
      <c r="K16" s="11"/>
      <c r="L16" s="11"/>
      <c r="M16" s="11"/>
      <c r="N16" s="11"/>
      <c r="O16" s="11"/>
      <c r="P16" s="11"/>
    </row>
    <row r="17" spans="1:16" ht="15" customHeight="1" x14ac:dyDescent="0.25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1"/>
      <c r="L17" s="11"/>
      <c r="M17" s="11"/>
      <c r="N17" s="11"/>
      <c r="O17" s="11"/>
      <c r="P17" s="11"/>
    </row>
    <row r="18" spans="1:16" ht="1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1"/>
      <c r="L18" s="11"/>
      <c r="M18" s="11"/>
      <c r="N18" s="11"/>
      <c r="O18" s="11"/>
      <c r="P18" s="11"/>
    </row>
    <row r="19" spans="1:16" ht="15" customHeight="1" x14ac:dyDescent="0.25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1"/>
      <c r="L19" s="11"/>
      <c r="M19" s="11"/>
      <c r="N19" s="11"/>
      <c r="O19" s="11"/>
      <c r="P19" s="11"/>
    </row>
    <row r="20" spans="1:16" ht="15" customHeight="1" x14ac:dyDescent="0.25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1"/>
      <c r="L20" s="11"/>
      <c r="M20" s="11"/>
      <c r="N20" s="11"/>
      <c r="O20" s="11"/>
      <c r="P20" s="11"/>
    </row>
    <row r="21" spans="1:16" s="39" customFormat="1" ht="15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53"/>
      <c r="L21" s="153"/>
      <c r="M21" s="153"/>
      <c r="N21" s="153"/>
      <c r="O21" s="153"/>
      <c r="P21" s="153"/>
    </row>
    <row r="22" spans="1:16" s="39" customFormat="1" ht="15" customHeight="1" x14ac:dyDescent="0.25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53"/>
      <c r="L22" s="153"/>
      <c r="M22" s="153"/>
      <c r="N22" s="153"/>
      <c r="O22" s="153"/>
      <c r="P22" s="153"/>
    </row>
    <row r="23" spans="1:16" s="39" customFormat="1" ht="15" customHeight="1" x14ac:dyDescent="0.25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53"/>
      <c r="L23" s="153"/>
      <c r="M23" s="153"/>
      <c r="N23" s="153"/>
      <c r="O23" s="153"/>
      <c r="P23" s="153"/>
    </row>
    <row r="24" spans="1:16" s="39" customFormat="1" ht="120" customHeight="1" x14ac:dyDescent="0.25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53"/>
      <c r="L24" s="153"/>
      <c r="M24" s="153"/>
      <c r="N24" s="153"/>
      <c r="O24" s="153"/>
      <c r="P24" s="153"/>
    </row>
    <row r="25" spans="1:16" s="39" customFormat="1" ht="15" customHeight="1" thickBot="1" x14ac:dyDescent="0.4">
      <c r="A25" s="217" t="s">
        <v>147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153"/>
      <c r="L25" s="153"/>
      <c r="M25" s="153"/>
      <c r="N25" s="153"/>
      <c r="O25" s="153"/>
      <c r="P25" s="153"/>
    </row>
    <row r="26" spans="1:16" ht="99.75" customHeight="1" thickBot="1" x14ac:dyDescent="0.3">
      <c r="A26" s="191"/>
      <c r="B26" s="192" t="s">
        <v>39</v>
      </c>
      <c r="C26" s="192" t="s">
        <v>3</v>
      </c>
      <c r="D26" s="192" t="s">
        <v>111</v>
      </c>
      <c r="E26" s="192" t="s">
        <v>4</v>
      </c>
      <c r="F26" s="192" t="s">
        <v>5</v>
      </c>
      <c r="G26" s="192" t="s">
        <v>36</v>
      </c>
      <c r="H26" s="192" t="s">
        <v>40</v>
      </c>
      <c r="I26" s="192" t="s">
        <v>35</v>
      </c>
      <c r="J26" s="192" t="s">
        <v>8</v>
      </c>
      <c r="K26" s="192" t="s">
        <v>112</v>
      </c>
      <c r="L26" s="192" t="s">
        <v>14</v>
      </c>
      <c r="M26" s="192" t="s">
        <v>15</v>
      </c>
      <c r="N26" s="193" t="s">
        <v>16</v>
      </c>
      <c r="O26" s="11"/>
      <c r="P26" s="11"/>
    </row>
    <row r="27" spans="1:16" ht="26.1" customHeight="1" thickBot="1" x14ac:dyDescent="0.3">
      <c r="A27" s="188" t="s">
        <v>107</v>
      </c>
      <c r="B27" s="190" t="e">
        <f>COUNTIF('инд. прогресс 4 кл.'!C$6:C$40,"A")/$B$1</f>
        <v>#DIV/0!</v>
      </c>
      <c r="C27" s="190" t="e">
        <f>COUNTIF('инд. прогресс 4 кл.'!D$6:D$40,"A")/$B$1</f>
        <v>#DIV/0!</v>
      </c>
      <c r="D27" s="190" t="e">
        <f>COUNTIF('инд. прогресс 4 кл.'!E$6:E$40,"A")/$B$1</f>
        <v>#DIV/0!</v>
      </c>
      <c r="E27" s="190" t="e">
        <f>COUNTIF('инд. прогресс 4 кл.'!F$6:F$40,"A")/$B$1</f>
        <v>#DIV/0!</v>
      </c>
      <c r="F27" s="190" t="e">
        <f>COUNTIF('инд. прогресс 4 кл.'!G$6:G$40,"A")/$B$1</f>
        <v>#DIV/0!</v>
      </c>
      <c r="G27" s="190" t="e">
        <f>COUNTIF('инд. прогресс 4 кл.'!H$6:H$40,"A")/$B$1</f>
        <v>#DIV/0!</v>
      </c>
      <c r="H27" s="190" t="e">
        <f>COUNTIF('инд. прогресс 4 кл.'!I$6:I$40,"A")/$B$1</f>
        <v>#DIV/0!</v>
      </c>
      <c r="I27" s="190" t="e">
        <f>COUNTIF('инд. прогресс 4 кл.'!J$6:J$40,"A")/$B$1</f>
        <v>#DIV/0!</v>
      </c>
      <c r="J27" s="190" t="e">
        <f>COUNTIF('инд. прогресс 4 кл.'!K$6:K$40,"A")/$B$1</f>
        <v>#DIV/0!</v>
      </c>
      <c r="K27" s="190" t="e">
        <f>COUNTIF('инд. прогресс 4 кл.'!L$6:L$40,"A")/$B$1</f>
        <v>#DIV/0!</v>
      </c>
      <c r="L27" s="190" t="e">
        <f>COUNTIF('инд. прогресс 4 кл.'!M$6:M$40,"A")/$B$1</f>
        <v>#DIV/0!</v>
      </c>
      <c r="M27" s="190" t="e">
        <f>COUNTIF('инд. прогресс 4 кл.'!N$6:N$40,"A")/$B$1</f>
        <v>#DIV/0!</v>
      </c>
      <c r="N27" s="190" t="e">
        <f>COUNTIF('инд. прогресс 4 кл.'!O$6:O$40,"A")/$B$1</f>
        <v>#DIV/0!</v>
      </c>
      <c r="O27" s="11"/>
      <c r="P27" s="11"/>
    </row>
    <row r="28" spans="1:16" ht="26.1" customHeight="1" thickBot="1" x14ac:dyDescent="0.3">
      <c r="A28" s="188" t="s">
        <v>108</v>
      </c>
      <c r="B28" s="190" t="e">
        <f>COUNTIF('инд. прогресс 4 кл.'!C$6:C$40,"B")/$B$1</f>
        <v>#DIV/0!</v>
      </c>
      <c r="C28" s="190" t="e">
        <f>COUNTIF('инд. прогресс 4 кл.'!D$6:D$40,"B")/$B$1</f>
        <v>#DIV/0!</v>
      </c>
      <c r="D28" s="190" t="e">
        <f>COUNTIF('инд. прогресс 4 кл.'!E$6:E$40,"B")/$B$1</f>
        <v>#DIV/0!</v>
      </c>
      <c r="E28" s="190" t="e">
        <f>COUNTIF('инд. прогресс 4 кл.'!F$6:F$40,"B")/$B$1</f>
        <v>#DIV/0!</v>
      </c>
      <c r="F28" s="190" t="e">
        <f>COUNTIF('инд. прогресс 4 кл.'!G$6:G$40,"B")/$B$1</f>
        <v>#DIV/0!</v>
      </c>
      <c r="G28" s="190" t="e">
        <f>COUNTIF('инд. прогресс 4 кл.'!H$6:H$40,"B")/$B$1</f>
        <v>#DIV/0!</v>
      </c>
      <c r="H28" s="190" t="e">
        <f>COUNTIF('инд. прогресс 4 кл.'!I$6:I$40,"B")/$B$1</f>
        <v>#DIV/0!</v>
      </c>
      <c r="I28" s="190" t="e">
        <f>COUNTIF('инд. прогресс 4 кл.'!J$6:J$40,"B")/$B$1</f>
        <v>#DIV/0!</v>
      </c>
      <c r="J28" s="190" t="e">
        <f>COUNTIF('инд. прогресс 4 кл.'!K$6:K$40,"B")/$B$1</f>
        <v>#DIV/0!</v>
      </c>
      <c r="K28" s="190" t="e">
        <f>COUNTIF('инд. прогресс 4 кл.'!L$6:L$40,"B")/$B$1</f>
        <v>#DIV/0!</v>
      </c>
      <c r="L28" s="190" t="e">
        <f>COUNTIF('инд. прогресс 4 кл.'!M$6:M$40,"B")/$B$1</f>
        <v>#DIV/0!</v>
      </c>
      <c r="M28" s="190" t="e">
        <f>COUNTIF('инд. прогресс 4 кл.'!N$6:N$40,"B")/$B$1</f>
        <v>#DIV/0!</v>
      </c>
      <c r="N28" s="190" t="e">
        <f>COUNTIF('инд. прогресс 4 кл.'!O$6:O$40,"B")/$B$1</f>
        <v>#DIV/0!</v>
      </c>
      <c r="O28" s="11"/>
      <c r="P28" s="11"/>
    </row>
    <row r="29" spans="1:16" ht="26.1" customHeight="1" thickBot="1" x14ac:dyDescent="0.3">
      <c r="A29" s="188" t="s">
        <v>109</v>
      </c>
      <c r="B29" s="190" t="e">
        <f>COUNTIF('инд. прогресс 4 кл.'!C$6:C$40,"C")/$B$1</f>
        <v>#DIV/0!</v>
      </c>
      <c r="C29" s="190" t="e">
        <f>COUNTIF('инд. прогресс 4 кл.'!D$6:D$40,"C")/$B$1</f>
        <v>#DIV/0!</v>
      </c>
      <c r="D29" s="190" t="e">
        <f>COUNTIF('инд. прогресс 4 кл.'!E$6:E$40,"C")/$B$1</f>
        <v>#DIV/0!</v>
      </c>
      <c r="E29" s="190" t="e">
        <f>COUNTIF('инд. прогресс 4 кл.'!F$6:F$40,"C")/$B$1</f>
        <v>#DIV/0!</v>
      </c>
      <c r="F29" s="190" t="e">
        <f>COUNTIF('инд. прогресс 4 кл.'!G$6:G$40,"C")/$B$1</f>
        <v>#DIV/0!</v>
      </c>
      <c r="G29" s="190" t="e">
        <f>COUNTIF('инд. прогресс 4 кл.'!H$6:H$40,"C")/$B$1</f>
        <v>#DIV/0!</v>
      </c>
      <c r="H29" s="190" t="e">
        <f>COUNTIF('инд. прогресс 4 кл.'!I$6:I$40,"C")/$B$1</f>
        <v>#DIV/0!</v>
      </c>
      <c r="I29" s="190" t="e">
        <f>COUNTIF('инд. прогресс 4 кл.'!J$6:J$40,"C")/$B$1</f>
        <v>#DIV/0!</v>
      </c>
      <c r="J29" s="190" t="e">
        <f>COUNTIF('инд. прогресс 4 кл.'!K$6:K$40,"C")/$B$1</f>
        <v>#DIV/0!</v>
      </c>
      <c r="K29" s="190" t="e">
        <f>COUNTIF('инд. прогресс 4 кл.'!L$6:L$40,"C")/$B$1</f>
        <v>#DIV/0!</v>
      </c>
      <c r="L29" s="190" t="e">
        <f>COUNTIF('инд. прогресс 4 кл.'!M$6:M$40,"C")/$B$1</f>
        <v>#DIV/0!</v>
      </c>
      <c r="M29" s="190" t="e">
        <f>COUNTIF('инд. прогресс 4 кл.'!N$6:N$40,"C")/$B$1</f>
        <v>#DIV/0!</v>
      </c>
      <c r="N29" s="190" t="e">
        <f>COUNTIF('инд. прогресс 4 кл.'!O$6:O$40,"C")/$B$1</f>
        <v>#DIV/0!</v>
      </c>
      <c r="O29" s="11"/>
      <c r="P29" s="11"/>
    </row>
    <row r="30" spans="1:16" ht="26.1" customHeight="1" thickBot="1" x14ac:dyDescent="0.3">
      <c r="A30" s="188" t="s">
        <v>110</v>
      </c>
      <c r="B30" s="190" t="e">
        <f>COUNTIF('инд. прогресс 4 кл.'!C$6:C$40,"D")/$B$1</f>
        <v>#DIV/0!</v>
      </c>
      <c r="C30" s="190" t="e">
        <f>COUNTIF('инд. прогресс 4 кл.'!D$6:D$40,"D")/$B$1</f>
        <v>#DIV/0!</v>
      </c>
      <c r="D30" s="190" t="e">
        <f>COUNTIF('инд. прогресс 4 кл.'!E$6:E$40,"D")/$B$1</f>
        <v>#DIV/0!</v>
      </c>
      <c r="E30" s="190" t="e">
        <f>COUNTIF('инд. прогресс 4 кл.'!F$6:F$40,"D")/$B$1</f>
        <v>#DIV/0!</v>
      </c>
      <c r="F30" s="190" t="e">
        <f>COUNTIF('инд. прогресс 4 кл.'!G$6:G$40,"D")/$B$1</f>
        <v>#DIV/0!</v>
      </c>
      <c r="G30" s="190" t="e">
        <f>COUNTIF('инд. прогресс 4 кл.'!H$6:H$40,"D")/$B$1</f>
        <v>#DIV/0!</v>
      </c>
      <c r="H30" s="190" t="e">
        <f>COUNTIF('инд. прогресс 4 кл.'!I$6:I$40,"D")/$B$1</f>
        <v>#DIV/0!</v>
      </c>
      <c r="I30" s="190" t="e">
        <f>COUNTIF('инд. прогресс 4 кл.'!J$6:J$40,"D")/$B$1</f>
        <v>#DIV/0!</v>
      </c>
      <c r="J30" s="190" t="e">
        <f>COUNTIF('инд. прогресс 4 кл.'!K$6:K$40,"D")/$B$1</f>
        <v>#DIV/0!</v>
      </c>
      <c r="K30" s="190" t="e">
        <f>COUNTIF('инд. прогресс 4 кл.'!L$6:L$40,"D")/$B$1</f>
        <v>#DIV/0!</v>
      </c>
      <c r="L30" s="190" t="e">
        <f>COUNTIF('инд. прогресс 4 кл.'!M$6:M$40,"D")/$B$1</f>
        <v>#DIV/0!</v>
      </c>
      <c r="M30" s="190" t="e">
        <f>COUNTIF('инд. прогресс 4 кл.'!N$6:N$40,"D")/$B$1</f>
        <v>#DIV/0!</v>
      </c>
      <c r="N30" s="190" t="e">
        <f>COUNTIF('инд. прогресс 4 кл.'!O$6:O$40,"D")/$B$1</f>
        <v>#DIV/0!</v>
      </c>
      <c r="O30" s="11"/>
      <c r="P30" s="1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</sheetData>
  <sheetProtection password="CF36" sheet="1" objects="1" scenarios="1"/>
  <mergeCells count="16">
    <mergeCell ref="A3:J3"/>
    <mergeCell ref="B4:D4"/>
    <mergeCell ref="E4:G4"/>
    <mergeCell ref="H4:J4"/>
    <mergeCell ref="B5:D5"/>
    <mergeCell ref="E5:G5"/>
    <mergeCell ref="H5:J5"/>
    <mergeCell ref="B8:D8"/>
    <mergeCell ref="E8:G8"/>
    <mergeCell ref="H8:J8"/>
    <mergeCell ref="B6:D6"/>
    <mergeCell ref="E6:G6"/>
    <mergeCell ref="H6:J6"/>
    <mergeCell ref="B7:D7"/>
    <mergeCell ref="E7:G7"/>
    <mergeCell ref="H7:J7"/>
  </mergeCells>
  <pageMargins left="0.35433070866141736" right="0.35433070866141736" top="0.39370078740157483" bottom="0.39370078740157483" header="0.51181102362204722" footer="0.51181102362204722"/>
  <pageSetup paperSize="9" orientation="landscape" horizontalDpi="4294967292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11"/>
  <sheetViews>
    <sheetView topLeftCell="A131" workbookViewId="0">
      <selection activeCell="Q152" sqref="Q152"/>
    </sheetView>
  </sheetViews>
  <sheetFormatPr defaultColWidth="11.44140625" defaultRowHeight="13.2" x14ac:dyDescent="0.25"/>
  <cols>
    <col min="1" max="1" width="24" style="38" bestFit="1" customWidth="1"/>
    <col min="2" max="20" width="5.6640625" style="15" customWidth="1"/>
    <col min="21" max="21" width="16.5546875" style="15" bestFit="1" customWidth="1"/>
    <col min="22" max="22" width="24" style="15" bestFit="1" customWidth="1"/>
    <col min="23" max="16384" width="11.44140625" style="15"/>
  </cols>
  <sheetData>
    <row r="1" spans="1:22" ht="18" x14ac:dyDescent="0.25">
      <c r="A1" s="377" t="s">
        <v>142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14"/>
    </row>
    <row r="2" spans="1:22" ht="18" thickBot="1" x14ac:dyDescent="0.35">
      <c r="A2" s="378">
        <f>A5</f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15">
        <v>1</v>
      </c>
    </row>
    <row r="3" spans="1:22" ht="13.8" x14ac:dyDescent="0.3">
      <c r="A3" s="16"/>
      <c r="B3" s="302" t="s">
        <v>18</v>
      </c>
      <c r="C3" s="303"/>
      <c r="D3" s="447"/>
      <c r="E3" s="447"/>
      <c r="F3" s="304"/>
      <c r="G3" s="302" t="s">
        <v>19</v>
      </c>
      <c r="H3" s="303"/>
      <c r="I3" s="303"/>
      <c r="J3" s="303"/>
      <c r="K3" s="303"/>
      <c r="L3" s="303"/>
      <c r="M3" s="303"/>
      <c r="N3" s="303"/>
      <c r="O3" s="303"/>
      <c r="P3" s="303"/>
      <c r="Q3" s="302" t="s">
        <v>34</v>
      </c>
      <c r="R3" s="303"/>
      <c r="S3" s="447"/>
      <c r="T3" s="304"/>
    </row>
    <row r="4" spans="1:22" ht="141.6" thickBot="1" x14ac:dyDescent="0.3">
      <c r="A4" s="17"/>
      <c r="B4" s="18" t="s">
        <v>39</v>
      </c>
      <c r="C4" s="19" t="s">
        <v>3</v>
      </c>
      <c r="D4" s="194" t="s">
        <v>13</v>
      </c>
      <c r="E4" s="194" t="s">
        <v>93</v>
      </c>
      <c r="F4" s="20" t="s">
        <v>94</v>
      </c>
      <c r="G4" s="18" t="s">
        <v>4</v>
      </c>
      <c r="H4" s="19" t="s">
        <v>5</v>
      </c>
      <c r="I4" s="19" t="s">
        <v>36</v>
      </c>
      <c r="J4" s="19" t="s">
        <v>40</v>
      </c>
      <c r="K4" s="19" t="s">
        <v>35</v>
      </c>
      <c r="L4" s="19" t="s">
        <v>8</v>
      </c>
      <c r="M4" s="19" t="s">
        <v>17</v>
      </c>
      <c r="N4" s="19" t="s">
        <v>124</v>
      </c>
      <c r="O4" s="19" t="s">
        <v>90</v>
      </c>
      <c r="P4" s="19" t="s">
        <v>123</v>
      </c>
      <c r="Q4" s="18" t="s">
        <v>14</v>
      </c>
      <c r="R4" s="19" t="s">
        <v>15</v>
      </c>
      <c r="S4" s="194" t="s">
        <v>16</v>
      </c>
      <c r="T4" s="20" t="s">
        <v>131</v>
      </c>
    </row>
    <row r="5" spans="1:22" x14ac:dyDescent="0.25">
      <c r="A5" s="21">
        <f>'Первичные данные 4 кл.'!B6</f>
        <v>0</v>
      </c>
      <c r="B5" s="22">
        <f>'Первичные данные 4 кл.'!E6</f>
        <v>0</v>
      </c>
      <c r="C5" s="22">
        <f>'Первичные данные 4 кл.'!H6</f>
        <v>0</v>
      </c>
      <c r="D5" s="23">
        <f>'Первичные данные 4 кл.'!K6</f>
        <v>0</v>
      </c>
      <c r="E5" s="23">
        <f>'Первичные данные 4 кл.'!N6</f>
        <v>0</v>
      </c>
      <c r="F5" s="23">
        <f>'Первичные данные 4 кл.'!Q6</f>
        <v>0</v>
      </c>
      <c r="G5" s="23">
        <f>'Первичные данные 4 кл.'!U6</f>
        <v>0</v>
      </c>
      <c r="H5" s="23">
        <f>'Первичные данные 4 кл.'!Y6</f>
        <v>0</v>
      </c>
      <c r="I5" s="23">
        <f>'Первичные данные 4 кл.'!AC6</f>
        <v>0</v>
      </c>
      <c r="J5" s="23">
        <f>'Первичные данные 4 кл.'!AG6</f>
        <v>0</v>
      </c>
      <c r="K5" s="23">
        <f>'Первичные данные 4 кл.'!AK6</f>
        <v>0</v>
      </c>
      <c r="L5" s="23">
        <f>'Первичные данные 4 кл.'!AO6</f>
        <v>0</v>
      </c>
      <c r="M5" s="23">
        <f>'Первичные данные 4 кл.'!AS6</f>
        <v>0</v>
      </c>
      <c r="N5" s="23">
        <f>'Первичные данные 4 кл.'!AW6</f>
        <v>0</v>
      </c>
      <c r="O5" s="23">
        <f>'Первичные данные 4 кл.'!BA6</f>
        <v>0</v>
      </c>
      <c r="P5" s="23">
        <f>'Первичные данные 4 кл.'!BE6</f>
        <v>0</v>
      </c>
      <c r="Q5" s="23">
        <f>'Первичные данные 4 кл.'!BI6</f>
        <v>0</v>
      </c>
      <c r="R5" s="23">
        <f>'Первичные данные 4 кл.'!BM6</f>
        <v>0</v>
      </c>
      <c r="S5" s="23">
        <f>'Первичные данные 4 кл.'!BQ6</f>
        <v>0</v>
      </c>
      <c r="T5" s="23">
        <f>'Первичные данные 4 кл.'!BU6</f>
        <v>0</v>
      </c>
    </row>
    <row r="6" spans="1:22" ht="13.8" thickBot="1" x14ac:dyDescent="0.3">
      <c r="A6" s="25" t="s">
        <v>47</v>
      </c>
      <c r="B6" s="296" t="str">
        <f>IF('инд. оценка уровня 4 кл.'!V5=1,'инд. оценка уровня 2кл.'!$B$41,'инд. оценка уровня 2кл.'!$B$40)</f>
        <v>НИЖЕ БАЗОВОГО</v>
      </c>
      <c r="C6" s="297"/>
      <c r="D6" s="297"/>
      <c r="E6" s="297"/>
      <c r="F6" s="298"/>
      <c r="G6" s="296" t="str">
        <f>IF('инд. оценка уровня 4 кл.'!W5=1,'инд. оценка уровня 2кл.'!$B$41,'инд. оценка уровня 2кл.'!$B$40)</f>
        <v>НИЖЕ БАЗОВОГО</v>
      </c>
      <c r="H6" s="297"/>
      <c r="I6" s="297"/>
      <c r="J6" s="297"/>
      <c r="K6" s="297"/>
      <c r="L6" s="297"/>
      <c r="M6" s="297"/>
      <c r="N6" s="297"/>
      <c r="O6" s="297"/>
      <c r="P6" s="297"/>
      <c r="Q6" s="296" t="str">
        <f>IF('инд. оценка уровня 4 кл.'!X5=1,'инд. оценка уровня 2кл.'!$B$41,'инд. оценка уровня 2кл.'!$B$40)</f>
        <v>НИЖЕ БАЗОВОГО</v>
      </c>
      <c r="R6" s="297"/>
      <c r="S6" s="297"/>
      <c r="T6" s="298"/>
    </row>
    <row r="7" spans="1:22" s="251" customFormat="1" x14ac:dyDescent="0.25">
      <c r="A7" s="25" t="s">
        <v>49</v>
      </c>
      <c r="B7" s="22" t="str">
        <f>'инд. прогресс 4 кл.'!C6</f>
        <v>D</v>
      </c>
      <c r="C7" s="22" t="str">
        <f>'инд. прогресс 4 кл.'!D6</f>
        <v>D</v>
      </c>
      <c r="D7" s="22" t="str">
        <f>'инд. прогресс 4 кл.'!E6</f>
        <v>D</v>
      </c>
      <c r="E7" s="22" t="str">
        <f>'инд. прогресс 4 кл.'!F6</f>
        <v>D</v>
      </c>
      <c r="F7" s="22" t="str">
        <f>'инд. прогресс 4 кл.'!G6</f>
        <v>D</v>
      </c>
      <c r="G7" s="22" t="str">
        <f>'инд. прогресс 4 кл.'!H6</f>
        <v>D</v>
      </c>
      <c r="H7" s="22" t="str">
        <f>'инд. прогресс 4 кл.'!I6</f>
        <v>D</v>
      </c>
      <c r="I7" s="22" t="str">
        <f>'инд. прогресс 4 кл.'!J6</f>
        <v>D</v>
      </c>
      <c r="J7" s="22" t="str">
        <f>'инд. прогресс 4 кл.'!K6</f>
        <v>D</v>
      </c>
      <c r="K7" s="22" t="str">
        <f>'инд. прогресс 4 кл.'!L6</f>
        <v>D</v>
      </c>
      <c r="L7" s="22" t="str">
        <f>'инд. прогресс 4 кл.'!M6</f>
        <v>D</v>
      </c>
      <c r="M7" s="22" t="str">
        <f>'инд. прогресс 4 кл.'!N6</f>
        <v>D</v>
      </c>
      <c r="N7" s="22" t="str">
        <f>'инд. прогресс 4 кл.'!O6</f>
        <v>D</v>
      </c>
      <c r="O7" s="22" t="str">
        <f>'инд. прогресс 4 кл.'!P6</f>
        <v>D</v>
      </c>
      <c r="P7" s="22" t="str">
        <f>'инд. прогресс 4 кл.'!Q6</f>
        <v>D</v>
      </c>
      <c r="Q7" s="22" t="str">
        <f>'инд. прогресс 4 кл.'!R6</f>
        <v>D</v>
      </c>
      <c r="R7" s="22" t="str">
        <f>'инд. прогресс 4 кл.'!S6</f>
        <v>D</v>
      </c>
      <c r="S7" s="22" t="str">
        <f>'инд. прогресс 4 кл.'!T6</f>
        <v>D</v>
      </c>
      <c r="T7" s="22" t="str">
        <f>'инд. прогресс 4 кл.'!U6</f>
        <v>D</v>
      </c>
    </row>
    <row r="8" spans="1:22" ht="13.8" thickBot="1" x14ac:dyDescent="0.3">
      <c r="A8" s="202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</row>
    <row r="9" spans="1:22" x14ac:dyDescent="0.25">
      <c r="A9" s="287" t="s">
        <v>42</v>
      </c>
      <c r="B9" s="288"/>
      <c r="C9" s="288"/>
      <c r="D9" s="288"/>
      <c r="E9" s="288"/>
      <c r="F9" s="289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</row>
    <row r="10" spans="1:22" ht="13.8" thickBot="1" x14ac:dyDescent="0.3">
      <c r="A10" s="290"/>
      <c r="B10" s="291"/>
      <c r="C10" s="291"/>
      <c r="D10" s="291"/>
      <c r="E10" s="291"/>
      <c r="F10" s="292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</row>
    <row r="11" spans="1:22" x14ac:dyDescent="0.25">
      <c r="A11" s="32" t="s">
        <v>128</v>
      </c>
      <c r="B11" s="293">
        <f>SUM(B5:T5)</f>
        <v>0</v>
      </c>
      <c r="C11" s="294"/>
      <c r="D11" s="294"/>
      <c r="E11" s="294"/>
      <c r="F11" s="295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</row>
    <row r="12" spans="1:22" x14ac:dyDescent="0.25">
      <c r="A12" s="207" t="s">
        <v>30</v>
      </c>
      <c r="B12" s="449" t="str">
        <f>IF('инд. оценка уровня 4 кл.'!Y5=1,'инд. оценка уровня 2кл.'!$B$41,'инд. оценка уровня 2кл.'!$B$40)</f>
        <v>НИЖЕ БАЗОВОГО</v>
      </c>
      <c r="C12" s="450"/>
      <c r="D12" s="450"/>
      <c r="E12" s="450"/>
      <c r="F12" s="451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</row>
    <row r="13" spans="1:22" x14ac:dyDescent="0.25">
      <c r="A13" s="208"/>
      <c r="B13" s="448"/>
      <c r="C13" s="448"/>
      <c r="D13" s="448"/>
      <c r="E13" s="448"/>
      <c r="F13" s="448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</row>
    <row r="14" spans="1:22" x14ac:dyDescent="0.25">
      <c r="A14" s="35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</row>
    <row r="15" spans="1:22" x14ac:dyDescent="0.25">
      <c r="A15" s="35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</row>
    <row r="16" spans="1:22" x14ac:dyDescent="0.25">
      <c r="A16" s="36" t="s">
        <v>50</v>
      </c>
      <c r="B16" s="36"/>
      <c r="C16" s="27"/>
      <c r="D16" s="200"/>
      <c r="E16" s="200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</row>
    <row r="17" spans="1:21" x14ac:dyDescent="0.25">
      <c r="A17" s="37" t="s">
        <v>51</v>
      </c>
      <c r="B17" s="375"/>
      <c r="C17" s="375"/>
      <c r="D17" s="201"/>
      <c r="E17" s="200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</row>
    <row r="18" spans="1:21" x14ac:dyDescent="0.25">
      <c r="A18" s="37" t="s">
        <v>52</v>
      </c>
      <c r="B18" s="376"/>
      <c r="C18" s="376"/>
      <c r="D18" s="200"/>
      <c r="E18" s="200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</row>
    <row r="19" spans="1:21" x14ac:dyDescent="0.25">
      <c r="A19" s="35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</row>
    <row r="20" spans="1:21" x14ac:dyDescent="0.25">
      <c r="A20" s="35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</row>
    <row r="21" spans="1:21" x14ac:dyDescent="0.25">
      <c r="A21" s="35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</row>
    <row r="22" spans="1:21" x14ac:dyDescent="0.25">
      <c r="A22" s="35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</row>
    <row r="23" spans="1:21" x14ac:dyDescent="0.25">
      <c r="A23" s="35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</row>
    <row r="24" spans="1:21" x14ac:dyDescent="0.25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</row>
    <row r="25" spans="1:21" x14ac:dyDescent="0.25">
      <c r="A25" s="3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</row>
    <row r="26" spans="1:21" x14ac:dyDescent="0.25">
      <c r="A26" s="35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</row>
    <row r="27" spans="1:21" ht="18" x14ac:dyDescent="0.25">
      <c r="A27" s="377" t="s">
        <v>142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</row>
    <row r="28" spans="1:21" ht="18" thickBot="1" x14ac:dyDescent="0.35">
      <c r="A28" s="378">
        <f>A31</f>
        <v>0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15">
        <f>U2+1</f>
        <v>2</v>
      </c>
    </row>
    <row r="29" spans="1:21" ht="13.8" x14ac:dyDescent="0.3">
      <c r="A29" s="16"/>
      <c r="B29" s="302" t="s">
        <v>18</v>
      </c>
      <c r="C29" s="303"/>
      <c r="D29" s="447"/>
      <c r="E29" s="447"/>
      <c r="F29" s="304"/>
      <c r="G29" s="302" t="s">
        <v>19</v>
      </c>
      <c r="H29" s="303"/>
      <c r="I29" s="303"/>
      <c r="J29" s="303"/>
      <c r="K29" s="303"/>
      <c r="L29" s="303"/>
      <c r="M29" s="303"/>
      <c r="N29" s="303"/>
      <c r="O29" s="303"/>
      <c r="P29" s="303"/>
      <c r="Q29" s="302" t="s">
        <v>34</v>
      </c>
      <c r="R29" s="303"/>
      <c r="S29" s="447"/>
      <c r="T29" s="304"/>
    </row>
    <row r="30" spans="1:21" ht="141.6" thickBot="1" x14ac:dyDescent="0.3">
      <c r="A30" s="17"/>
      <c r="B30" s="18" t="s">
        <v>39</v>
      </c>
      <c r="C30" s="19" t="s">
        <v>3</v>
      </c>
      <c r="D30" s="194" t="s">
        <v>13</v>
      </c>
      <c r="E30" s="194" t="s">
        <v>93</v>
      </c>
      <c r="F30" s="20" t="s">
        <v>94</v>
      </c>
      <c r="G30" s="18" t="s">
        <v>4</v>
      </c>
      <c r="H30" s="19" t="s">
        <v>5</v>
      </c>
      <c r="I30" s="19" t="s">
        <v>36</v>
      </c>
      <c r="J30" s="19" t="s">
        <v>40</v>
      </c>
      <c r="K30" s="19" t="s">
        <v>35</v>
      </c>
      <c r="L30" s="19" t="s">
        <v>8</v>
      </c>
      <c r="M30" s="19" t="s">
        <v>17</v>
      </c>
      <c r="N30" s="19" t="s">
        <v>124</v>
      </c>
      <c r="O30" s="19" t="s">
        <v>90</v>
      </c>
      <c r="P30" s="19" t="s">
        <v>123</v>
      </c>
      <c r="Q30" s="18" t="s">
        <v>14</v>
      </c>
      <c r="R30" s="19" t="s">
        <v>15</v>
      </c>
      <c r="S30" s="194" t="s">
        <v>16</v>
      </c>
      <c r="T30" s="20" t="s">
        <v>131</v>
      </c>
    </row>
    <row r="31" spans="1:21" x14ac:dyDescent="0.25">
      <c r="A31" s="21">
        <f>'Первичные данные 4 кл.'!B7</f>
        <v>0</v>
      </c>
      <c r="B31" s="22">
        <f>'Первичные данные 4 кл.'!E7</f>
        <v>0</v>
      </c>
      <c r="C31" s="22">
        <f>'Первичные данные 4 кл.'!H7</f>
        <v>0</v>
      </c>
      <c r="D31" s="23">
        <f>'Первичные данные 4 кл.'!K7</f>
        <v>0</v>
      </c>
      <c r="E31" s="23">
        <f>'Первичные данные 4 кл.'!N7</f>
        <v>0</v>
      </c>
      <c r="F31" s="23">
        <f>'Первичные данные 4 кл.'!Q7</f>
        <v>0</v>
      </c>
      <c r="G31" s="23">
        <f>'Первичные данные 4 кл.'!U7</f>
        <v>0</v>
      </c>
      <c r="H31" s="23">
        <f>'Первичные данные 4 кл.'!Y7</f>
        <v>0</v>
      </c>
      <c r="I31" s="23">
        <f>'Первичные данные 4 кл.'!AC7</f>
        <v>0</v>
      </c>
      <c r="J31" s="23">
        <f>'Первичные данные 4 кл.'!AG7</f>
        <v>0</v>
      </c>
      <c r="K31" s="23">
        <f>'Первичные данные 4 кл.'!AK7</f>
        <v>0</v>
      </c>
      <c r="L31" s="23">
        <f>'Первичные данные 4 кл.'!AO7</f>
        <v>0</v>
      </c>
      <c r="M31" s="23">
        <f>'Первичные данные 4 кл.'!AS7</f>
        <v>0</v>
      </c>
      <c r="N31" s="23">
        <f>'Первичные данные 4 кл.'!AW7</f>
        <v>0</v>
      </c>
      <c r="O31" s="23">
        <f>'Первичные данные 4 кл.'!BA7</f>
        <v>0</v>
      </c>
      <c r="P31" s="23">
        <f>'Первичные данные 4 кл.'!BE7</f>
        <v>0</v>
      </c>
      <c r="Q31" s="23">
        <f>'Первичные данные 4 кл.'!BI7</f>
        <v>0</v>
      </c>
      <c r="R31" s="23">
        <f>'Первичные данные 4 кл.'!BM7</f>
        <v>0</v>
      </c>
      <c r="S31" s="23">
        <f>'Первичные данные 4 кл.'!BQ7</f>
        <v>0</v>
      </c>
      <c r="T31" s="23">
        <f>'Первичные данные 4 кл.'!BU7</f>
        <v>0</v>
      </c>
    </row>
    <row r="32" spans="1:21" ht="13.8" thickBot="1" x14ac:dyDescent="0.3">
      <c r="A32" s="25" t="s">
        <v>47</v>
      </c>
      <c r="B32" s="296" t="str">
        <f>IF('инд. оценка уровня 4 кл.'!V6=1,'инд. оценка уровня 2кл.'!$B$41,'инд. оценка уровня 2кл.'!$B$40)</f>
        <v>НИЖЕ БАЗОВОГО</v>
      </c>
      <c r="C32" s="297"/>
      <c r="D32" s="297"/>
      <c r="E32" s="297"/>
      <c r="F32" s="298"/>
      <c r="G32" s="296" t="str">
        <f>IF('инд. оценка уровня 4 кл.'!W6=1,'инд. оценка уровня 2кл.'!$B$41,'инд. оценка уровня 2кл.'!$B$40)</f>
        <v>НИЖЕ БАЗОВОГО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6" t="str">
        <f>IF('инд. оценка уровня 4 кл.'!X6=1,'инд. оценка уровня 2кл.'!$B$41,'инд. оценка уровня 2кл.'!$B$40)</f>
        <v>НИЖЕ БАЗОВОГО</v>
      </c>
      <c r="R32" s="297"/>
      <c r="S32" s="297"/>
      <c r="T32" s="298"/>
    </row>
    <row r="33" spans="1:20" s="251" customFormat="1" x14ac:dyDescent="0.25">
      <c r="A33" s="25" t="s">
        <v>49</v>
      </c>
      <c r="B33" s="22" t="str">
        <f>'инд. прогресс 4 кл.'!C7</f>
        <v>D</v>
      </c>
      <c r="C33" s="22" t="str">
        <f>'инд. прогресс 4 кл.'!D7</f>
        <v>D</v>
      </c>
      <c r="D33" s="22" t="str">
        <f>'инд. прогресс 4 кл.'!E7</f>
        <v>D</v>
      </c>
      <c r="E33" s="22" t="str">
        <f>'инд. прогресс 4 кл.'!F7</f>
        <v>D</v>
      </c>
      <c r="F33" s="22" t="str">
        <f>'инд. прогресс 4 кл.'!G7</f>
        <v>D</v>
      </c>
      <c r="G33" s="22" t="str">
        <f>'инд. прогресс 4 кл.'!H7</f>
        <v>D</v>
      </c>
      <c r="H33" s="22" t="str">
        <f>'инд. прогресс 4 кл.'!I7</f>
        <v>D</v>
      </c>
      <c r="I33" s="22" t="str">
        <f>'инд. прогресс 4 кл.'!J7</f>
        <v>D</v>
      </c>
      <c r="J33" s="22" t="str">
        <f>'инд. прогресс 4 кл.'!K7</f>
        <v>D</v>
      </c>
      <c r="K33" s="22" t="str">
        <f>'инд. прогресс 4 кл.'!L7</f>
        <v>D</v>
      </c>
      <c r="L33" s="22" t="str">
        <f>'инд. прогресс 4 кл.'!M7</f>
        <v>D</v>
      </c>
      <c r="M33" s="22" t="str">
        <f>'инд. прогресс 4 кл.'!N7</f>
        <v>D</v>
      </c>
      <c r="N33" s="22" t="str">
        <f>'инд. прогресс 4 кл.'!O7</f>
        <v>D</v>
      </c>
      <c r="O33" s="22" t="str">
        <f>'инд. прогресс 4 кл.'!P7</f>
        <v>D</v>
      </c>
      <c r="P33" s="22" t="str">
        <f>'инд. прогресс 4 кл.'!Q7</f>
        <v>D</v>
      </c>
      <c r="Q33" s="22" t="str">
        <f>'инд. прогресс 4 кл.'!R7</f>
        <v>D</v>
      </c>
      <c r="R33" s="22" t="str">
        <f>'инд. прогресс 4 кл.'!S7</f>
        <v>D</v>
      </c>
      <c r="S33" s="22" t="str">
        <f>'инд. прогресс 4 кл.'!T7</f>
        <v>D</v>
      </c>
      <c r="T33" s="22" t="str">
        <f>'инд. прогресс 4 кл.'!U7</f>
        <v>D</v>
      </c>
    </row>
    <row r="34" spans="1:20" ht="13.8" thickBot="1" x14ac:dyDescent="0.3">
      <c r="A34" s="202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</row>
    <row r="35" spans="1:20" ht="12.9" customHeight="1" x14ac:dyDescent="0.25">
      <c r="A35" s="287" t="s">
        <v>42</v>
      </c>
      <c r="B35" s="288"/>
      <c r="C35" s="288"/>
      <c r="D35" s="288"/>
      <c r="E35" s="288"/>
      <c r="F35" s="289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</row>
    <row r="36" spans="1:20" ht="14.1" customHeight="1" thickBot="1" x14ac:dyDescent="0.3">
      <c r="A36" s="290"/>
      <c r="B36" s="291"/>
      <c r="C36" s="291"/>
      <c r="D36" s="291"/>
      <c r="E36" s="291"/>
      <c r="F36" s="292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</row>
    <row r="37" spans="1:20" x14ac:dyDescent="0.25">
      <c r="A37" s="32" t="s">
        <v>128</v>
      </c>
      <c r="B37" s="293">
        <f>SUM(B31:T31)</f>
        <v>0</v>
      </c>
      <c r="C37" s="294"/>
      <c r="D37" s="294"/>
      <c r="E37" s="294"/>
      <c r="F37" s="295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</row>
    <row r="38" spans="1:20" x14ac:dyDescent="0.25">
      <c r="A38" s="207" t="s">
        <v>30</v>
      </c>
      <c r="B38" s="449" t="str">
        <f>IF('инд. оценка уровня 4 кл.'!Y6=1,'инд. оценка уровня 2кл.'!$B$41,'инд. оценка уровня 2кл.'!$B$40)</f>
        <v>НИЖЕ БАЗОВОГО</v>
      </c>
      <c r="C38" s="450"/>
      <c r="D38" s="450"/>
      <c r="E38" s="450"/>
      <c r="F38" s="451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</row>
    <row r="39" spans="1:20" x14ac:dyDescent="0.25">
      <c r="A39" s="208"/>
      <c r="B39" s="448"/>
      <c r="C39" s="448"/>
      <c r="D39" s="448"/>
      <c r="E39" s="448"/>
      <c r="F39" s="448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</row>
    <row r="40" spans="1:20" x14ac:dyDescent="0.25">
      <c r="A40" s="35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</row>
    <row r="41" spans="1:20" x14ac:dyDescent="0.25">
      <c r="A41" s="35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</row>
    <row r="42" spans="1:20" x14ac:dyDescent="0.25">
      <c r="A42" s="36" t="s">
        <v>50</v>
      </c>
      <c r="B42" s="36"/>
      <c r="C42" s="27"/>
      <c r="D42" s="200"/>
      <c r="E42" s="200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</row>
    <row r="43" spans="1:20" x14ac:dyDescent="0.25">
      <c r="A43" s="37" t="s">
        <v>51</v>
      </c>
      <c r="B43" s="375"/>
      <c r="C43" s="375"/>
      <c r="D43" s="201"/>
      <c r="E43" s="200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</row>
    <row r="44" spans="1:20" x14ac:dyDescent="0.25">
      <c r="A44" s="37" t="s">
        <v>52</v>
      </c>
      <c r="B44" s="376"/>
      <c r="C44" s="376"/>
      <c r="D44" s="200"/>
      <c r="E44" s="200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</row>
    <row r="45" spans="1:20" x14ac:dyDescent="0.25">
      <c r="A45" s="35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</row>
    <row r="46" spans="1:20" x14ac:dyDescent="0.25">
      <c r="A46" s="35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</row>
    <row r="47" spans="1:20" x14ac:dyDescent="0.25">
      <c r="A47" s="35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</row>
    <row r="48" spans="1:20" x14ac:dyDescent="0.25">
      <c r="A48" s="35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</row>
    <row r="49" spans="1:21" x14ac:dyDescent="0.25">
      <c r="A49" s="35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</row>
    <row r="50" spans="1:21" x14ac:dyDescent="0.25">
      <c r="A50" s="35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</row>
    <row r="51" spans="1:21" x14ac:dyDescent="0.25">
      <c r="A51" s="35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</row>
    <row r="52" spans="1:21" x14ac:dyDescent="0.25">
      <c r="A52" s="35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</row>
    <row r="53" spans="1:21" ht="18" x14ac:dyDescent="0.25">
      <c r="A53" s="377" t="s">
        <v>142</v>
      </c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</row>
    <row r="54" spans="1:21" ht="18" thickBot="1" x14ac:dyDescent="0.35">
      <c r="A54" s="378">
        <f>A57</f>
        <v>0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15">
        <f>U28+1</f>
        <v>3</v>
      </c>
    </row>
    <row r="55" spans="1:21" ht="13.8" x14ac:dyDescent="0.3">
      <c r="A55" s="16"/>
      <c r="B55" s="302" t="s">
        <v>18</v>
      </c>
      <c r="C55" s="303"/>
      <c r="D55" s="447"/>
      <c r="E55" s="447"/>
      <c r="F55" s="304"/>
      <c r="G55" s="302" t="s">
        <v>19</v>
      </c>
      <c r="H55" s="303"/>
      <c r="I55" s="303"/>
      <c r="J55" s="303"/>
      <c r="K55" s="303"/>
      <c r="L55" s="303"/>
      <c r="M55" s="303"/>
      <c r="N55" s="303"/>
      <c r="O55" s="303"/>
      <c r="P55" s="303"/>
      <c r="Q55" s="302" t="s">
        <v>34</v>
      </c>
      <c r="R55" s="303"/>
      <c r="S55" s="447"/>
      <c r="T55" s="304"/>
    </row>
    <row r="56" spans="1:21" ht="141.6" thickBot="1" x14ac:dyDescent="0.3">
      <c r="A56" s="17"/>
      <c r="B56" s="18" t="s">
        <v>39</v>
      </c>
      <c r="C56" s="19" t="s">
        <v>3</v>
      </c>
      <c r="D56" s="194" t="s">
        <v>13</v>
      </c>
      <c r="E56" s="194" t="s">
        <v>93</v>
      </c>
      <c r="F56" s="20" t="s">
        <v>94</v>
      </c>
      <c r="G56" s="18" t="s">
        <v>4</v>
      </c>
      <c r="H56" s="19" t="s">
        <v>5</v>
      </c>
      <c r="I56" s="19" t="s">
        <v>36</v>
      </c>
      <c r="J56" s="19" t="s">
        <v>40</v>
      </c>
      <c r="K56" s="19" t="s">
        <v>35</v>
      </c>
      <c r="L56" s="19" t="s">
        <v>8</v>
      </c>
      <c r="M56" s="19" t="s">
        <v>17</v>
      </c>
      <c r="N56" s="19" t="s">
        <v>124</v>
      </c>
      <c r="O56" s="19" t="s">
        <v>90</v>
      </c>
      <c r="P56" s="19" t="s">
        <v>123</v>
      </c>
      <c r="Q56" s="18" t="s">
        <v>14</v>
      </c>
      <c r="R56" s="19" t="s">
        <v>15</v>
      </c>
      <c r="S56" s="194" t="s">
        <v>16</v>
      </c>
      <c r="T56" s="20" t="s">
        <v>131</v>
      </c>
    </row>
    <row r="57" spans="1:21" x14ac:dyDescent="0.25">
      <c r="A57" s="21">
        <f>'Первичные данные 4 кл.'!B8</f>
        <v>0</v>
      </c>
      <c r="B57" s="22">
        <f>'Первичные данные 4 кл.'!E8</f>
        <v>0</v>
      </c>
      <c r="C57" s="22">
        <f>'Первичные данные 4 кл.'!H8</f>
        <v>0</v>
      </c>
      <c r="D57" s="23">
        <f>'Первичные данные 4 кл.'!K8</f>
        <v>0</v>
      </c>
      <c r="E57" s="23">
        <f>'Первичные данные 4 кл.'!N8</f>
        <v>0</v>
      </c>
      <c r="F57" s="23">
        <f>'Первичные данные 4 кл.'!Q8</f>
        <v>0</v>
      </c>
      <c r="G57" s="23">
        <f>'Первичные данные 4 кл.'!U8</f>
        <v>0</v>
      </c>
      <c r="H57" s="23">
        <f>'Первичные данные 4 кл.'!Y8</f>
        <v>0</v>
      </c>
      <c r="I57" s="23">
        <f>'Первичные данные 4 кл.'!AC8</f>
        <v>0</v>
      </c>
      <c r="J57" s="23">
        <f>'Первичные данные 4 кл.'!AG8</f>
        <v>0</v>
      </c>
      <c r="K57" s="23">
        <f>'Первичные данные 4 кл.'!AK8</f>
        <v>0</v>
      </c>
      <c r="L57" s="23">
        <f>'Первичные данные 4 кл.'!AO8</f>
        <v>0</v>
      </c>
      <c r="M57" s="23">
        <f>'Первичные данные 4 кл.'!AS8</f>
        <v>0</v>
      </c>
      <c r="N57" s="23">
        <f>'Первичные данные 4 кл.'!AW8</f>
        <v>0</v>
      </c>
      <c r="O57" s="23">
        <f>'Первичные данные 4 кл.'!BA8</f>
        <v>0</v>
      </c>
      <c r="P57" s="23">
        <f>'Первичные данные 4 кл.'!BE8</f>
        <v>0</v>
      </c>
      <c r="Q57" s="23">
        <f>'Первичные данные 4 кл.'!BI8</f>
        <v>0</v>
      </c>
      <c r="R57" s="23">
        <f>'Первичные данные 4 кл.'!BM8</f>
        <v>0</v>
      </c>
      <c r="S57" s="23">
        <f>'Первичные данные 4 кл.'!BQ8</f>
        <v>0</v>
      </c>
      <c r="T57" s="23">
        <f>'Первичные данные 4 кл.'!BU8</f>
        <v>0</v>
      </c>
    </row>
    <row r="58" spans="1:21" ht="13.8" thickBot="1" x14ac:dyDescent="0.3">
      <c r="A58" s="25" t="s">
        <v>47</v>
      </c>
      <c r="B58" s="296" t="str">
        <f>IF('инд. оценка уровня 4 кл.'!V7=1,'инд. оценка уровня 2кл.'!$B$41,'инд. оценка уровня 2кл.'!$B$40)</f>
        <v>НИЖЕ БАЗОВОГО</v>
      </c>
      <c r="C58" s="297"/>
      <c r="D58" s="297"/>
      <c r="E58" s="297"/>
      <c r="F58" s="298"/>
      <c r="G58" s="296" t="str">
        <f>IF('инд. оценка уровня 4 кл.'!W7=1,'инд. оценка уровня 2кл.'!$B$41,'инд. оценка уровня 2кл.'!$B$40)</f>
        <v>НИЖЕ БАЗОВОГО</v>
      </c>
      <c r="H58" s="297"/>
      <c r="I58" s="297"/>
      <c r="J58" s="297"/>
      <c r="K58" s="297"/>
      <c r="L58" s="297"/>
      <c r="M58" s="297"/>
      <c r="N58" s="297"/>
      <c r="O58" s="297"/>
      <c r="P58" s="297"/>
      <c r="Q58" s="296" t="str">
        <f>IF('инд. оценка уровня 4 кл.'!X7=1,'инд. оценка уровня 2кл.'!$B$41,'инд. оценка уровня 2кл.'!$B$40)</f>
        <v>НИЖЕ БАЗОВОГО</v>
      </c>
      <c r="R58" s="297"/>
      <c r="S58" s="297"/>
      <c r="T58" s="298"/>
    </row>
    <row r="59" spans="1:21" s="251" customFormat="1" x14ac:dyDescent="0.25">
      <c r="A59" s="25" t="s">
        <v>49</v>
      </c>
      <c r="B59" s="22" t="str">
        <f>'инд. прогресс 4 кл.'!C8</f>
        <v>D</v>
      </c>
      <c r="C59" s="22" t="str">
        <f>'инд. прогресс 4 кл.'!D8</f>
        <v>D</v>
      </c>
      <c r="D59" s="22" t="str">
        <f>'инд. прогресс 4 кл.'!E8</f>
        <v>D</v>
      </c>
      <c r="E59" s="22" t="str">
        <f>'инд. прогресс 4 кл.'!F8</f>
        <v>D</v>
      </c>
      <c r="F59" s="22" t="str">
        <f>'инд. прогресс 4 кл.'!G8</f>
        <v>D</v>
      </c>
      <c r="G59" s="22" t="str">
        <f>'инд. прогресс 4 кл.'!H8</f>
        <v>D</v>
      </c>
      <c r="H59" s="22" t="str">
        <f>'инд. прогресс 4 кл.'!I8</f>
        <v>D</v>
      </c>
      <c r="I59" s="22" t="str">
        <f>'инд. прогресс 4 кл.'!J8</f>
        <v>D</v>
      </c>
      <c r="J59" s="22" t="str">
        <f>'инд. прогресс 4 кл.'!K8</f>
        <v>D</v>
      </c>
      <c r="K59" s="22" t="str">
        <f>'инд. прогресс 4 кл.'!L8</f>
        <v>D</v>
      </c>
      <c r="L59" s="22" t="str">
        <f>'инд. прогресс 4 кл.'!M8</f>
        <v>D</v>
      </c>
      <c r="M59" s="22" t="str">
        <f>'инд. прогресс 4 кл.'!N8</f>
        <v>D</v>
      </c>
      <c r="N59" s="22" t="str">
        <f>'инд. прогресс 4 кл.'!O8</f>
        <v>D</v>
      </c>
      <c r="O59" s="22" t="str">
        <f>'инд. прогресс 4 кл.'!P8</f>
        <v>D</v>
      </c>
      <c r="P59" s="22" t="str">
        <f>'инд. прогресс 4 кл.'!Q8</f>
        <v>D</v>
      </c>
      <c r="Q59" s="22" t="str">
        <f>'инд. прогресс 4 кл.'!R8</f>
        <v>D</v>
      </c>
      <c r="R59" s="22" t="str">
        <f>'инд. прогресс 4 кл.'!S8</f>
        <v>D</v>
      </c>
      <c r="S59" s="22" t="str">
        <f>'инд. прогресс 4 кл.'!T8</f>
        <v>D</v>
      </c>
      <c r="T59" s="22" t="str">
        <f>'инд. прогресс 4 кл.'!U8</f>
        <v>D</v>
      </c>
    </row>
    <row r="60" spans="1:21" ht="13.8" thickBot="1" x14ac:dyDescent="0.3">
      <c r="A60" s="202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</row>
    <row r="61" spans="1:21" ht="12.9" customHeight="1" x14ac:dyDescent="0.25">
      <c r="A61" s="287" t="s">
        <v>42</v>
      </c>
      <c r="B61" s="288"/>
      <c r="C61" s="288"/>
      <c r="D61" s="288"/>
      <c r="E61" s="288"/>
      <c r="F61" s="289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</row>
    <row r="62" spans="1:21" ht="14.1" customHeight="1" thickBot="1" x14ac:dyDescent="0.3">
      <c r="A62" s="290"/>
      <c r="B62" s="291"/>
      <c r="C62" s="291"/>
      <c r="D62" s="291"/>
      <c r="E62" s="291"/>
      <c r="F62" s="292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</row>
    <row r="63" spans="1:21" x14ac:dyDescent="0.25">
      <c r="A63" s="32" t="s">
        <v>128</v>
      </c>
      <c r="B63" s="293">
        <f>SUM(B57:T57)</f>
        <v>0</v>
      </c>
      <c r="C63" s="294"/>
      <c r="D63" s="294"/>
      <c r="E63" s="294"/>
      <c r="F63" s="295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</row>
    <row r="64" spans="1:21" x14ac:dyDescent="0.25">
      <c r="A64" s="207" t="s">
        <v>30</v>
      </c>
      <c r="B64" s="449" t="str">
        <f>IF('инд. оценка уровня 4 кл.'!Y7=1,'инд. оценка уровня 2кл.'!$B$41,'инд. оценка уровня 2кл.'!$B$40)</f>
        <v>НИЖЕ БАЗОВОГО</v>
      </c>
      <c r="C64" s="450"/>
      <c r="D64" s="450"/>
      <c r="E64" s="450"/>
      <c r="F64" s="451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</row>
    <row r="65" spans="1:21" x14ac:dyDescent="0.25">
      <c r="A65" s="208"/>
      <c r="B65" s="448"/>
      <c r="C65" s="448"/>
      <c r="D65" s="448"/>
      <c r="E65" s="448"/>
      <c r="F65" s="448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</row>
    <row r="66" spans="1:21" x14ac:dyDescent="0.25">
      <c r="A66" s="35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</row>
    <row r="67" spans="1:21" x14ac:dyDescent="0.25">
      <c r="A67" s="35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</row>
    <row r="68" spans="1:21" x14ac:dyDescent="0.25">
      <c r="A68" s="36" t="s">
        <v>50</v>
      </c>
      <c r="B68" s="36"/>
      <c r="C68" s="27"/>
      <c r="D68" s="200"/>
      <c r="E68" s="200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</row>
    <row r="69" spans="1:21" x14ac:dyDescent="0.25">
      <c r="A69" s="37" t="s">
        <v>51</v>
      </c>
      <c r="B69" s="375"/>
      <c r="C69" s="375"/>
      <c r="D69" s="201"/>
      <c r="E69" s="200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</row>
    <row r="70" spans="1:21" x14ac:dyDescent="0.25">
      <c r="A70" s="37" t="s">
        <v>52</v>
      </c>
      <c r="B70" s="376"/>
      <c r="C70" s="376"/>
      <c r="D70" s="200"/>
      <c r="E70" s="200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</row>
    <row r="71" spans="1:21" x14ac:dyDescent="0.25">
      <c r="A71" s="35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</row>
    <row r="72" spans="1:21" x14ac:dyDescent="0.25">
      <c r="A72" s="35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</row>
    <row r="73" spans="1:21" x14ac:dyDescent="0.25">
      <c r="A73" s="35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</row>
    <row r="74" spans="1:21" x14ac:dyDescent="0.25">
      <c r="A74" s="35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</row>
    <row r="75" spans="1:21" x14ac:dyDescent="0.25">
      <c r="A75" s="35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</row>
    <row r="76" spans="1:21" x14ac:dyDescent="0.25">
      <c r="A76" s="35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</row>
    <row r="77" spans="1:21" x14ac:dyDescent="0.25">
      <c r="A77" s="35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</row>
    <row r="78" spans="1:21" x14ac:dyDescent="0.25">
      <c r="A78" s="35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</row>
    <row r="79" spans="1:21" ht="18" x14ac:dyDescent="0.25">
      <c r="A79" s="377" t="s">
        <v>142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</row>
    <row r="80" spans="1:21" ht="18" thickBot="1" x14ac:dyDescent="0.35">
      <c r="A80" s="378">
        <f>A83</f>
        <v>0</v>
      </c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15">
        <f>U54+1</f>
        <v>4</v>
      </c>
    </row>
    <row r="81" spans="1:20" ht="13.8" x14ac:dyDescent="0.3">
      <c r="A81" s="16"/>
      <c r="B81" s="302" t="s">
        <v>18</v>
      </c>
      <c r="C81" s="303"/>
      <c r="D81" s="447"/>
      <c r="E81" s="447"/>
      <c r="F81" s="304"/>
      <c r="G81" s="302" t="s">
        <v>19</v>
      </c>
      <c r="H81" s="303"/>
      <c r="I81" s="303"/>
      <c r="J81" s="303"/>
      <c r="K81" s="303"/>
      <c r="L81" s="303"/>
      <c r="M81" s="303"/>
      <c r="N81" s="303"/>
      <c r="O81" s="303"/>
      <c r="P81" s="303"/>
      <c r="Q81" s="302" t="s">
        <v>34</v>
      </c>
      <c r="R81" s="303"/>
      <c r="S81" s="447"/>
      <c r="T81" s="304"/>
    </row>
    <row r="82" spans="1:20" ht="141.6" thickBot="1" x14ac:dyDescent="0.3">
      <c r="A82" s="17"/>
      <c r="B82" s="18" t="s">
        <v>39</v>
      </c>
      <c r="C82" s="19" t="s">
        <v>3</v>
      </c>
      <c r="D82" s="194" t="s">
        <v>13</v>
      </c>
      <c r="E82" s="194" t="s">
        <v>93</v>
      </c>
      <c r="F82" s="20" t="s">
        <v>94</v>
      </c>
      <c r="G82" s="18" t="s">
        <v>4</v>
      </c>
      <c r="H82" s="19" t="s">
        <v>5</v>
      </c>
      <c r="I82" s="19" t="s">
        <v>36</v>
      </c>
      <c r="J82" s="19" t="s">
        <v>40</v>
      </c>
      <c r="K82" s="19" t="s">
        <v>35</v>
      </c>
      <c r="L82" s="19" t="s">
        <v>8</v>
      </c>
      <c r="M82" s="19" t="s">
        <v>17</v>
      </c>
      <c r="N82" s="19" t="s">
        <v>124</v>
      </c>
      <c r="O82" s="19" t="s">
        <v>90</v>
      </c>
      <c r="P82" s="19" t="s">
        <v>123</v>
      </c>
      <c r="Q82" s="18" t="s">
        <v>14</v>
      </c>
      <c r="R82" s="19" t="s">
        <v>15</v>
      </c>
      <c r="S82" s="194" t="s">
        <v>16</v>
      </c>
      <c r="T82" s="20" t="s">
        <v>131</v>
      </c>
    </row>
    <row r="83" spans="1:20" x14ac:dyDescent="0.25">
      <c r="A83" s="21">
        <f>'Первичные данные 4 кл.'!B9</f>
        <v>0</v>
      </c>
      <c r="B83" s="22">
        <f>'Первичные данные 4 кл.'!E9</f>
        <v>0</v>
      </c>
      <c r="C83" s="22">
        <f>'Первичные данные 4 кл.'!H9</f>
        <v>0</v>
      </c>
      <c r="D83" s="23">
        <f>'Первичные данные 4 кл.'!K9</f>
        <v>0</v>
      </c>
      <c r="E83" s="23">
        <f>'Первичные данные 4 кл.'!N9</f>
        <v>0</v>
      </c>
      <c r="F83" s="23">
        <f>'Первичные данные 4 кл.'!Q9</f>
        <v>0</v>
      </c>
      <c r="G83" s="23">
        <f>'Первичные данные 4 кл.'!U9</f>
        <v>0</v>
      </c>
      <c r="H83" s="23">
        <f>'Первичные данные 4 кл.'!Y9</f>
        <v>0</v>
      </c>
      <c r="I83" s="23">
        <f>'Первичные данные 4 кл.'!AC9</f>
        <v>0</v>
      </c>
      <c r="J83" s="23">
        <f>'Первичные данные 4 кл.'!AG9</f>
        <v>0</v>
      </c>
      <c r="K83" s="23">
        <f>'Первичные данные 4 кл.'!AK9</f>
        <v>0</v>
      </c>
      <c r="L83" s="23">
        <f>'Первичные данные 4 кл.'!AO9</f>
        <v>0</v>
      </c>
      <c r="M83" s="23">
        <f>'Первичные данные 4 кл.'!AS9</f>
        <v>0</v>
      </c>
      <c r="N83" s="23">
        <f>'Первичные данные 4 кл.'!AW9</f>
        <v>0</v>
      </c>
      <c r="O83" s="23">
        <f>'Первичные данные 4 кл.'!BA9</f>
        <v>0</v>
      </c>
      <c r="P83" s="23">
        <f>'Первичные данные 4 кл.'!BE9</f>
        <v>0</v>
      </c>
      <c r="Q83" s="23">
        <f>'Первичные данные 4 кл.'!BI9</f>
        <v>0</v>
      </c>
      <c r="R83" s="23">
        <f>'Первичные данные 4 кл.'!BM9</f>
        <v>0</v>
      </c>
      <c r="S83" s="23">
        <f>'Первичные данные 4 кл.'!BQ9</f>
        <v>0</v>
      </c>
      <c r="T83" s="23">
        <f>'Первичные данные 4 кл.'!BU9</f>
        <v>0</v>
      </c>
    </row>
    <row r="84" spans="1:20" ht="13.8" thickBot="1" x14ac:dyDescent="0.3">
      <c r="A84" s="25" t="s">
        <v>47</v>
      </c>
      <c r="B84" s="296" t="str">
        <f>IF('инд. оценка уровня 4 кл.'!V8=1,'инд. оценка уровня 2кл.'!$B$41,'инд. оценка уровня 2кл.'!$B$40)</f>
        <v>НИЖЕ БАЗОВОГО</v>
      </c>
      <c r="C84" s="297"/>
      <c r="D84" s="297"/>
      <c r="E84" s="297"/>
      <c r="F84" s="298"/>
      <c r="G84" s="296" t="str">
        <f>IF('инд. оценка уровня 4 кл.'!W8=1,'инд. оценка уровня 2кл.'!$B$41,'инд. оценка уровня 2кл.'!$B$40)</f>
        <v>НИЖЕ БАЗОВОГО</v>
      </c>
      <c r="H84" s="297"/>
      <c r="I84" s="297"/>
      <c r="J84" s="297"/>
      <c r="K84" s="297"/>
      <c r="L84" s="297"/>
      <c r="M84" s="297"/>
      <c r="N84" s="297"/>
      <c r="O84" s="297"/>
      <c r="P84" s="297"/>
      <c r="Q84" s="296" t="str">
        <f>IF('инд. оценка уровня 4 кл.'!X8=1,'инд. оценка уровня 2кл.'!$B$41,'инд. оценка уровня 2кл.'!$B$40)</f>
        <v>НИЖЕ БАЗОВОГО</v>
      </c>
      <c r="R84" s="297"/>
      <c r="S84" s="297"/>
      <c r="T84" s="298"/>
    </row>
    <row r="85" spans="1:20" s="251" customFormat="1" x14ac:dyDescent="0.25">
      <c r="A85" s="25" t="s">
        <v>49</v>
      </c>
      <c r="B85" s="22" t="str">
        <f>'инд. прогресс 4 кл.'!C9</f>
        <v>D</v>
      </c>
      <c r="C85" s="22" t="str">
        <f>'инд. прогресс 4 кл.'!D9</f>
        <v>D</v>
      </c>
      <c r="D85" s="22" t="str">
        <f>'инд. прогресс 4 кл.'!E9</f>
        <v>D</v>
      </c>
      <c r="E85" s="22" t="str">
        <f>'инд. прогресс 4 кл.'!F9</f>
        <v>D</v>
      </c>
      <c r="F85" s="22" t="str">
        <f>'инд. прогресс 4 кл.'!G9</f>
        <v>D</v>
      </c>
      <c r="G85" s="22" t="str">
        <f>'инд. прогресс 4 кл.'!H9</f>
        <v>D</v>
      </c>
      <c r="H85" s="22" t="str">
        <f>'инд. прогресс 4 кл.'!I9</f>
        <v>D</v>
      </c>
      <c r="I85" s="22" t="str">
        <f>'инд. прогресс 4 кл.'!J9</f>
        <v>D</v>
      </c>
      <c r="J85" s="22" t="str">
        <f>'инд. прогресс 4 кл.'!K9</f>
        <v>D</v>
      </c>
      <c r="K85" s="22" t="str">
        <f>'инд. прогресс 4 кл.'!L9</f>
        <v>D</v>
      </c>
      <c r="L85" s="22" t="str">
        <f>'инд. прогресс 4 кл.'!M9</f>
        <v>D</v>
      </c>
      <c r="M85" s="22" t="str">
        <f>'инд. прогресс 4 кл.'!N9</f>
        <v>D</v>
      </c>
      <c r="N85" s="22" t="str">
        <f>'инд. прогресс 4 кл.'!O9</f>
        <v>D</v>
      </c>
      <c r="O85" s="22" t="str">
        <f>'инд. прогресс 4 кл.'!P9</f>
        <v>D</v>
      </c>
      <c r="P85" s="22" t="str">
        <f>'инд. прогресс 4 кл.'!Q9</f>
        <v>D</v>
      </c>
      <c r="Q85" s="22" t="str">
        <f>'инд. прогресс 4 кл.'!R9</f>
        <v>D</v>
      </c>
      <c r="R85" s="22" t="str">
        <f>'инд. прогресс 4 кл.'!S9</f>
        <v>D</v>
      </c>
      <c r="S85" s="22" t="str">
        <f>'инд. прогресс 4 кл.'!T9</f>
        <v>D</v>
      </c>
      <c r="T85" s="22" t="str">
        <f>'инд. прогресс 4 кл.'!U9</f>
        <v>D</v>
      </c>
    </row>
    <row r="86" spans="1:20" ht="13.8" thickBot="1" x14ac:dyDescent="0.3">
      <c r="A86" s="202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</row>
    <row r="87" spans="1:20" ht="12.9" customHeight="1" x14ac:dyDescent="0.25">
      <c r="A87" s="287" t="s">
        <v>42</v>
      </c>
      <c r="B87" s="288"/>
      <c r="C87" s="288"/>
      <c r="D87" s="288"/>
      <c r="E87" s="288"/>
      <c r="F87" s="289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</row>
    <row r="88" spans="1:20" ht="14.1" customHeight="1" thickBot="1" x14ac:dyDescent="0.3">
      <c r="A88" s="290"/>
      <c r="B88" s="291"/>
      <c r="C88" s="291"/>
      <c r="D88" s="291"/>
      <c r="E88" s="291"/>
      <c r="F88" s="292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</row>
    <row r="89" spans="1:20" x14ac:dyDescent="0.25">
      <c r="A89" s="32" t="s">
        <v>128</v>
      </c>
      <c r="B89" s="293">
        <f>SUM(B83:T83)</f>
        <v>0</v>
      </c>
      <c r="C89" s="294"/>
      <c r="D89" s="294"/>
      <c r="E89" s="294"/>
      <c r="F89" s="295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</row>
    <row r="90" spans="1:20" x14ac:dyDescent="0.25">
      <c r="A90" s="207" t="s">
        <v>30</v>
      </c>
      <c r="B90" s="449" t="str">
        <f>IF('инд. оценка уровня 4 кл.'!Y8=1,'инд. оценка уровня 2кл.'!$B$41,'инд. оценка уровня 2кл.'!$B$40)</f>
        <v>НИЖЕ БАЗОВОГО</v>
      </c>
      <c r="C90" s="450"/>
      <c r="D90" s="450"/>
      <c r="E90" s="450"/>
      <c r="F90" s="451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</row>
    <row r="91" spans="1:20" x14ac:dyDescent="0.25">
      <c r="A91" s="208"/>
      <c r="B91" s="448"/>
      <c r="C91" s="448"/>
      <c r="D91" s="448"/>
      <c r="E91" s="448"/>
      <c r="F91" s="448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</row>
    <row r="92" spans="1:20" x14ac:dyDescent="0.25">
      <c r="A92" s="35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</row>
    <row r="93" spans="1:20" x14ac:dyDescent="0.25">
      <c r="A93" s="35"/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</row>
    <row r="94" spans="1:20" x14ac:dyDescent="0.25">
      <c r="A94" s="36" t="s">
        <v>50</v>
      </c>
      <c r="B94" s="36"/>
      <c r="C94" s="27"/>
      <c r="D94" s="200"/>
      <c r="E94" s="200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</row>
    <row r="95" spans="1:20" x14ac:dyDescent="0.25">
      <c r="A95" s="37" t="s">
        <v>51</v>
      </c>
      <c r="B95" s="375"/>
      <c r="C95" s="375"/>
      <c r="D95" s="201"/>
      <c r="E95" s="200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</row>
    <row r="96" spans="1:20" x14ac:dyDescent="0.25">
      <c r="A96" s="37" t="s">
        <v>52</v>
      </c>
      <c r="B96" s="376"/>
      <c r="C96" s="376"/>
      <c r="D96" s="200"/>
      <c r="E96" s="200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</row>
    <row r="97" spans="1:21" x14ac:dyDescent="0.25">
      <c r="A97" s="35"/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</row>
    <row r="98" spans="1:21" x14ac:dyDescent="0.25">
      <c r="A98" s="35"/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</row>
    <row r="99" spans="1:21" x14ac:dyDescent="0.25">
      <c r="A99" s="35"/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</row>
    <row r="100" spans="1:21" x14ac:dyDescent="0.25">
      <c r="A100" s="35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</row>
    <row r="101" spans="1:21" x14ac:dyDescent="0.25">
      <c r="A101" s="35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</row>
    <row r="102" spans="1:21" x14ac:dyDescent="0.25">
      <c r="A102" s="35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</row>
    <row r="103" spans="1:21" x14ac:dyDescent="0.25">
      <c r="A103" s="35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</row>
    <row r="104" spans="1:21" x14ac:dyDescent="0.25">
      <c r="A104" s="35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</row>
    <row r="105" spans="1:21" ht="18" x14ac:dyDescent="0.25">
      <c r="A105" s="377" t="s">
        <v>142</v>
      </c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</row>
    <row r="106" spans="1:21" ht="18" thickBot="1" x14ac:dyDescent="0.35">
      <c r="A106" s="378">
        <f>A109</f>
        <v>0</v>
      </c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15">
        <f>U80+1</f>
        <v>5</v>
      </c>
    </row>
    <row r="107" spans="1:21" ht="13.8" x14ac:dyDescent="0.3">
      <c r="A107" s="16"/>
      <c r="B107" s="302" t="s">
        <v>18</v>
      </c>
      <c r="C107" s="303"/>
      <c r="D107" s="447"/>
      <c r="E107" s="447"/>
      <c r="F107" s="304"/>
      <c r="G107" s="302" t="s">
        <v>19</v>
      </c>
      <c r="H107" s="303"/>
      <c r="I107" s="303"/>
      <c r="J107" s="303"/>
      <c r="K107" s="303"/>
      <c r="L107" s="303"/>
      <c r="M107" s="303"/>
      <c r="N107" s="303"/>
      <c r="O107" s="303"/>
      <c r="P107" s="303"/>
      <c r="Q107" s="302" t="s">
        <v>34</v>
      </c>
      <c r="R107" s="303"/>
      <c r="S107" s="447"/>
      <c r="T107" s="304"/>
    </row>
    <row r="108" spans="1:21" ht="141.6" thickBot="1" x14ac:dyDescent="0.3">
      <c r="A108" s="17"/>
      <c r="B108" s="18" t="s">
        <v>39</v>
      </c>
      <c r="C108" s="19" t="s">
        <v>3</v>
      </c>
      <c r="D108" s="194" t="s">
        <v>13</v>
      </c>
      <c r="E108" s="194" t="s">
        <v>93</v>
      </c>
      <c r="F108" s="20" t="s">
        <v>94</v>
      </c>
      <c r="G108" s="18" t="s">
        <v>4</v>
      </c>
      <c r="H108" s="19" t="s">
        <v>5</v>
      </c>
      <c r="I108" s="19" t="s">
        <v>36</v>
      </c>
      <c r="J108" s="19" t="s">
        <v>40</v>
      </c>
      <c r="K108" s="19" t="s">
        <v>35</v>
      </c>
      <c r="L108" s="19" t="s">
        <v>8</v>
      </c>
      <c r="M108" s="19" t="s">
        <v>17</v>
      </c>
      <c r="N108" s="19" t="s">
        <v>124</v>
      </c>
      <c r="O108" s="19" t="s">
        <v>90</v>
      </c>
      <c r="P108" s="19" t="s">
        <v>123</v>
      </c>
      <c r="Q108" s="18" t="s">
        <v>14</v>
      </c>
      <c r="R108" s="19" t="s">
        <v>15</v>
      </c>
      <c r="S108" s="194" t="s">
        <v>16</v>
      </c>
      <c r="T108" s="20" t="s">
        <v>131</v>
      </c>
    </row>
    <row r="109" spans="1:21" x14ac:dyDescent="0.25">
      <c r="A109" s="21">
        <f>'Первичные данные 4 кл.'!B10</f>
        <v>0</v>
      </c>
      <c r="B109" s="22">
        <f>'Первичные данные 4 кл.'!E10</f>
        <v>0</v>
      </c>
      <c r="C109" s="22">
        <f>'Первичные данные 4 кл.'!H10</f>
        <v>0</v>
      </c>
      <c r="D109" s="23">
        <f>'Первичные данные 4 кл.'!K10</f>
        <v>0</v>
      </c>
      <c r="E109" s="23">
        <f>'Первичные данные 4 кл.'!N10</f>
        <v>0</v>
      </c>
      <c r="F109" s="23">
        <f>'Первичные данные 4 кл.'!Q10</f>
        <v>0</v>
      </c>
      <c r="G109" s="23">
        <f>'Первичные данные 4 кл.'!U10</f>
        <v>0</v>
      </c>
      <c r="H109" s="23">
        <f>'Первичные данные 4 кл.'!Y10</f>
        <v>0</v>
      </c>
      <c r="I109" s="23">
        <f>'Первичные данные 4 кл.'!AC10</f>
        <v>0</v>
      </c>
      <c r="J109" s="23">
        <f>'Первичные данные 4 кл.'!AG10</f>
        <v>0</v>
      </c>
      <c r="K109" s="23">
        <f>'Первичные данные 4 кл.'!AK10</f>
        <v>0</v>
      </c>
      <c r="L109" s="23">
        <f>'Первичные данные 4 кл.'!AO10</f>
        <v>0</v>
      </c>
      <c r="M109" s="23">
        <f>'Первичные данные 4 кл.'!AS10</f>
        <v>0</v>
      </c>
      <c r="N109" s="23">
        <f>'Первичные данные 4 кл.'!AW10</f>
        <v>0</v>
      </c>
      <c r="O109" s="23">
        <f>'Первичные данные 4 кл.'!BA10</f>
        <v>0</v>
      </c>
      <c r="P109" s="23">
        <f>'Первичные данные 4 кл.'!BE10</f>
        <v>0</v>
      </c>
      <c r="Q109" s="23">
        <f>'Первичные данные 4 кл.'!BI10</f>
        <v>0</v>
      </c>
      <c r="R109" s="23">
        <f>'Первичные данные 4 кл.'!BM10</f>
        <v>0</v>
      </c>
      <c r="S109" s="23">
        <f>'Первичные данные 4 кл.'!BQ10</f>
        <v>0</v>
      </c>
      <c r="T109" s="23">
        <f>'Первичные данные 4 кл.'!BU10</f>
        <v>0</v>
      </c>
    </row>
    <row r="110" spans="1:21" ht="13.8" thickBot="1" x14ac:dyDescent="0.3">
      <c r="A110" s="25" t="s">
        <v>47</v>
      </c>
      <c r="B110" s="296" t="str">
        <f>IF('инд. оценка уровня 4 кл.'!V9=1,'инд. оценка уровня 2кл.'!$B$41,'инд. оценка уровня 2кл.'!$B$40)</f>
        <v>НИЖЕ БАЗОВОГО</v>
      </c>
      <c r="C110" s="297"/>
      <c r="D110" s="297"/>
      <c r="E110" s="297"/>
      <c r="F110" s="298"/>
      <c r="G110" s="296" t="str">
        <f>IF('инд. оценка уровня 4 кл.'!W9=1,'инд. оценка уровня 2кл.'!$B$41,'инд. оценка уровня 2кл.'!$B$40)</f>
        <v>НИЖЕ БАЗОВОГО</v>
      </c>
      <c r="H110" s="297"/>
      <c r="I110" s="297"/>
      <c r="J110" s="297"/>
      <c r="K110" s="297"/>
      <c r="L110" s="297"/>
      <c r="M110" s="297"/>
      <c r="N110" s="297"/>
      <c r="O110" s="297"/>
      <c r="P110" s="297"/>
      <c r="Q110" s="296" t="str">
        <f>IF('инд. оценка уровня 4 кл.'!X9=1,'инд. оценка уровня 2кл.'!$B$41,'инд. оценка уровня 2кл.'!$B$40)</f>
        <v>НИЖЕ БАЗОВОГО</v>
      </c>
      <c r="R110" s="297"/>
      <c r="S110" s="297"/>
      <c r="T110" s="298"/>
    </row>
    <row r="111" spans="1:21" s="251" customFormat="1" x14ac:dyDescent="0.25">
      <c r="A111" s="25" t="s">
        <v>49</v>
      </c>
      <c r="B111" s="22" t="str">
        <f>'инд. прогресс 4 кл.'!C10</f>
        <v>D</v>
      </c>
      <c r="C111" s="22" t="str">
        <f>'инд. прогресс 4 кл.'!D10</f>
        <v>D</v>
      </c>
      <c r="D111" s="22" t="str">
        <f>'инд. прогресс 4 кл.'!E10</f>
        <v>D</v>
      </c>
      <c r="E111" s="22" t="str">
        <f>'инд. прогресс 4 кл.'!F10</f>
        <v>D</v>
      </c>
      <c r="F111" s="22" t="str">
        <f>'инд. прогресс 4 кл.'!G10</f>
        <v>D</v>
      </c>
      <c r="G111" s="22" t="str">
        <f>'инд. прогресс 4 кл.'!H10</f>
        <v>D</v>
      </c>
      <c r="H111" s="22" t="str">
        <f>'инд. прогресс 4 кл.'!I10</f>
        <v>D</v>
      </c>
      <c r="I111" s="22" t="str">
        <f>'инд. прогресс 4 кл.'!J10</f>
        <v>D</v>
      </c>
      <c r="J111" s="22" t="str">
        <f>'инд. прогресс 4 кл.'!K10</f>
        <v>D</v>
      </c>
      <c r="K111" s="22" t="str">
        <f>'инд. прогресс 4 кл.'!L10</f>
        <v>D</v>
      </c>
      <c r="L111" s="22" t="str">
        <f>'инд. прогресс 4 кл.'!M10</f>
        <v>D</v>
      </c>
      <c r="M111" s="22" t="str">
        <f>'инд. прогресс 4 кл.'!N10</f>
        <v>D</v>
      </c>
      <c r="N111" s="22" t="str">
        <f>'инд. прогресс 4 кл.'!O10</f>
        <v>D</v>
      </c>
      <c r="O111" s="22" t="str">
        <f>'инд. прогресс 4 кл.'!P10</f>
        <v>D</v>
      </c>
      <c r="P111" s="22" t="str">
        <f>'инд. прогресс 4 кл.'!Q10</f>
        <v>D</v>
      </c>
      <c r="Q111" s="22" t="str">
        <f>'инд. прогресс 4 кл.'!R10</f>
        <v>D</v>
      </c>
      <c r="R111" s="22" t="str">
        <f>'инд. прогресс 4 кл.'!S10</f>
        <v>D</v>
      </c>
      <c r="S111" s="22" t="str">
        <f>'инд. прогресс 4 кл.'!T10</f>
        <v>D</v>
      </c>
      <c r="T111" s="22" t="str">
        <f>'инд. прогресс 4 кл.'!U10</f>
        <v>D</v>
      </c>
    </row>
    <row r="112" spans="1:21" ht="13.8" thickBot="1" x14ac:dyDescent="0.3">
      <c r="A112" s="202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</row>
    <row r="113" spans="1:20" ht="12.9" customHeight="1" x14ac:dyDescent="0.25">
      <c r="A113" s="287" t="s">
        <v>42</v>
      </c>
      <c r="B113" s="288"/>
      <c r="C113" s="288"/>
      <c r="D113" s="288"/>
      <c r="E113" s="288"/>
      <c r="F113" s="289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</row>
    <row r="114" spans="1:20" ht="14.1" customHeight="1" thickBot="1" x14ac:dyDescent="0.3">
      <c r="A114" s="290"/>
      <c r="B114" s="291"/>
      <c r="C114" s="291"/>
      <c r="D114" s="291"/>
      <c r="E114" s="291"/>
      <c r="F114" s="292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</row>
    <row r="115" spans="1:20" x14ac:dyDescent="0.25">
      <c r="A115" s="32" t="s">
        <v>128</v>
      </c>
      <c r="B115" s="293">
        <f>SUM(B109:T109)</f>
        <v>0</v>
      </c>
      <c r="C115" s="294"/>
      <c r="D115" s="294"/>
      <c r="E115" s="294"/>
      <c r="F115" s="295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</row>
    <row r="116" spans="1:20" x14ac:dyDescent="0.25">
      <c r="A116" s="207" t="s">
        <v>30</v>
      </c>
      <c r="B116" s="449" t="str">
        <f>IF('инд. оценка уровня 4 кл.'!Y9=1,'инд. оценка уровня 2кл.'!$B$41,'инд. оценка уровня 2кл.'!$B$40)</f>
        <v>НИЖЕ БАЗОВОГО</v>
      </c>
      <c r="C116" s="450"/>
      <c r="D116" s="450"/>
      <c r="E116" s="450"/>
      <c r="F116" s="451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</row>
    <row r="117" spans="1:20" x14ac:dyDescent="0.25">
      <c r="A117" s="208"/>
      <c r="B117" s="448"/>
      <c r="C117" s="448"/>
      <c r="D117" s="448"/>
      <c r="E117" s="448"/>
      <c r="F117" s="448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</row>
    <row r="118" spans="1:20" x14ac:dyDescent="0.25">
      <c r="A118" s="35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</row>
    <row r="119" spans="1:20" x14ac:dyDescent="0.25">
      <c r="A119" s="35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</row>
    <row r="120" spans="1:20" x14ac:dyDescent="0.25">
      <c r="A120" s="36" t="s">
        <v>50</v>
      </c>
      <c r="B120" s="36"/>
      <c r="C120" s="27"/>
      <c r="D120" s="200"/>
      <c r="E120" s="200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</row>
    <row r="121" spans="1:20" x14ac:dyDescent="0.25">
      <c r="A121" s="37" t="s">
        <v>51</v>
      </c>
      <c r="B121" s="375"/>
      <c r="C121" s="375"/>
      <c r="D121" s="201"/>
      <c r="E121" s="200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</row>
    <row r="122" spans="1:20" x14ac:dyDescent="0.25">
      <c r="A122" s="37" t="s">
        <v>52</v>
      </c>
      <c r="B122" s="376"/>
      <c r="C122" s="376"/>
      <c r="D122" s="200"/>
      <c r="E122" s="200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</row>
    <row r="123" spans="1:20" x14ac:dyDescent="0.25">
      <c r="A123" s="35"/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</row>
    <row r="124" spans="1:20" x14ac:dyDescent="0.25">
      <c r="A124" s="35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</row>
    <row r="125" spans="1:20" x14ac:dyDescent="0.25">
      <c r="A125" s="35"/>
      <c r="B125" s="244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</row>
    <row r="126" spans="1:20" x14ac:dyDescent="0.25">
      <c r="A126" s="35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</row>
    <row r="127" spans="1:20" x14ac:dyDescent="0.25">
      <c r="A127" s="35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</row>
    <row r="128" spans="1:20" x14ac:dyDescent="0.25">
      <c r="A128" s="35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</row>
    <row r="129" spans="1:21" x14ac:dyDescent="0.25">
      <c r="A129" s="35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</row>
    <row r="130" spans="1:21" x14ac:dyDescent="0.25">
      <c r="A130" s="35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</row>
    <row r="131" spans="1:21" ht="18" x14ac:dyDescent="0.25">
      <c r="A131" s="377" t="s">
        <v>142</v>
      </c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</row>
    <row r="132" spans="1:21" ht="18" thickBot="1" x14ac:dyDescent="0.35">
      <c r="A132" s="378">
        <f>A135</f>
        <v>0</v>
      </c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15">
        <f>U106+1</f>
        <v>6</v>
      </c>
    </row>
    <row r="133" spans="1:21" ht="13.8" x14ac:dyDescent="0.3">
      <c r="A133" s="16"/>
      <c r="B133" s="302" t="s">
        <v>18</v>
      </c>
      <c r="C133" s="303"/>
      <c r="D133" s="447"/>
      <c r="E133" s="447"/>
      <c r="F133" s="304"/>
      <c r="G133" s="302" t="s">
        <v>19</v>
      </c>
      <c r="H133" s="303"/>
      <c r="I133" s="303"/>
      <c r="J133" s="303"/>
      <c r="K133" s="303"/>
      <c r="L133" s="303"/>
      <c r="M133" s="303"/>
      <c r="N133" s="303"/>
      <c r="O133" s="303"/>
      <c r="P133" s="303"/>
      <c r="Q133" s="302" t="s">
        <v>34</v>
      </c>
      <c r="R133" s="303"/>
      <c r="S133" s="447"/>
      <c r="T133" s="304"/>
    </row>
    <row r="134" spans="1:21" ht="141.6" thickBot="1" x14ac:dyDescent="0.3">
      <c r="A134" s="17"/>
      <c r="B134" s="18" t="s">
        <v>39</v>
      </c>
      <c r="C134" s="19" t="s">
        <v>3</v>
      </c>
      <c r="D134" s="194" t="s">
        <v>13</v>
      </c>
      <c r="E134" s="194" t="s">
        <v>93</v>
      </c>
      <c r="F134" s="20" t="s">
        <v>94</v>
      </c>
      <c r="G134" s="18" t="s">
        <v>4</v>
      </c>
      <c r="H134" s="19" t="s">
        <v>5</v>
      </c>
      <c r="I134" s="19" t="s">
        <v>36</v>
      </c>
      <c r="J134" s="19" t="s">
        <v>40</v>
      </c>
      <c r="K134" s="19" t="s">
        <v>35</v>
      </c>
      <c r="L134" s="19" t="s">
        <v>8</v>
      </c>
      <c r="M134" s="19" t="s">
        <v>17</v>
      </c>
      <c r="N134" s="19" t="s">
        <v>124</v>
      </c>
      <c r="O134" s="19" t="s">
        <v>90</v>
      </c>
      <c r="P134" s="19" t="s">
        <v>123</v>
      </c>
      <c r="Q134" s="18" t="s">
        <v>14</v>
      </c>
      <c r="R134" s="19" t="s">
        <v>15</v>
      </c>
      <c r="S134" s="194" t="s">
        <v>16</v>
      </c>
      <c r="T134" s="20" t="s">
        <v>131</v>
      </c>
    </row>
    <row r="135" spans="1:21" x14ac:dyDescent="0.25">
      <c r="A135" s="21">
        <f>'Первичные данные 4 кл.'!B11</f>
        <v>0</v>
      </c>
      <c r="B135" s="22">
        <f>'Первичные данные 4 кл.'!E11</f>
        <v>0</v>
      </c>
      <c r="C135" s="22">
        <f>'Первичные данные 4 кл.'!H11</f>
        <v>0</v>
      </c>
      <c r="D135" s="23">
        <f>'Первичные данные 4 кл.'!K11</f>
        <v>0</v>
      </c>
      <c r="E135" s="23">
        <f>'Первичные данные 4 кл.'!N11</f>
        <v>0</v>
      </c>
      <c r="F135" s="23">
        <f>'Первичные данные 4 кл.'!Q11</f>
        <v>0</v>
      </c>
      <c r="G135" s="23">
        <f>'Первичные данные 4 кл.'!U11</f>
        <v>0</v>
      </c>
      <c r="H135" s="23">
        <f>'Первичные данные 4 кл.'!Y11</f>
        <v>0</v>
      </c>
      <c r="I135" s="23">
        <f>'Первичные данные 4 кл.'!AC11</f>
        <v>0</v>
      </c>
      <c r="J135" s="23">
        <f>'Первичные данные 4 кл.'!AG11</f>
        <v>0</v>
      </c>
      <c r="K135" s="23">
        <f>'Первичные данные 4 кл.'!AK11</f>
        <v>0</v>
      </c>
      <c r="L135" s="23">
        <f>'Первичные данные 4 кл.'!AO11</f>
        <v>0</v>
      </c>
      <c r="M135" s="23">
        <f>'Первичные данные 4 кл.'!AS11</f>
        <v>0</v>
      </c>
      <c r="N135" s="23">
        <f>'Первичные данные 4 кл.'!AW11</f>
        <v>0</v>
      </c>
      <c r="O135" s="23">
        <f>'Первичные данные 4 кл.'!BA11</f>
        <v>0</v>
      </c>
      <c r="P135" s="23">
        <f>'Первичные данные 4 кл.'!BE11</f>
        <v>0</v>
      </c>
      <c r="Q135" s="23">
        <f>'Первичные данные 4 кл.'!BI11</f>
        <v>0</v>
      </c>
      <c r="R135" s="23">
        <f>'Первичные данные 4 кл.'!BM11</f>
        <v>0</v>
      </c>
      <c r="S135" s="23">
        <f>'Первичные данные 4 кл.'!BQ11</f>
        <v>0</v>
      </c>
      <c r="T135" s="23">
        <f>'Первичные данные 4 кл.'!BU11</f>
        <v>0</v>
      </c>
    </row>
    <row r="136" spans="1:21" ht="13.8" thickBot="1" x14ac:dyDescent="0.3">
      <c r="A136" s="25" t="s">
        <v>47</v>
      </c>
      <c r="B136" s="296" t="str">
        <f>IF('инд. оценка уровня 4 кл.'!V10=1,'инд. оценка уровня 2кл.'!$B$41,'инд. оценка уровня 2кл.'!$B$40)</f>
        <v>НИЖЕ БАЗОВОГО</v>
      </c>
      <c r="C136" s="297"/>
      <c r="D136" s="297"/>
      <c r="E136" s="297"/>
      <c r="F136" s="298"/>
      <c r="G136" s="296" t="str">
        <f>IF('инд. оценка уровня 4 кл.'!W10=1,'инд. оценка уровня 2кл.'!$B$41,'инд. оценка уровня 2кл.'!$B$40)</f>
        <v>НИЖЕ БАЗОВОГО</v>
      </c>
      <c r="H136" s="297"/>
      <c r="I136" s="297"/>
      <c r="J136" s="297"/>
      <c r="K136" s="297"/>
      <c r="L136" s="297"/>
      <c r="M136" s="297"/>
      <c r="N136" s="297"/>
      <c r="O136" s="297"/>
      <c r="P136" s="297"/>
      <c r="Q136" s="296" t="str">
        <f>IF('инд. оценка уровня 4 кл.'!X10=1,'инд. оценка уровня 2кл.'!$B$41,'инд. оценка уровня 2кл.'!$B$40)</f>
        <v>НИЖЕ БАЗОВОГО</v>
      </c>
      <c r="R136" s="297"/>
      <c r="S136" s="297"/>
      <c r="T136" s="298"/>
    </row>
    <row r="137" spans="1:21" s="251" customFormat="1" x14ac:dyDescent="0.25">
      <c r="A137" s="25" t="s">
        <v>49</v>
      </c>
      <c r="B137" s="22" t="str">
        <f>'инд. прогресс 4 кл.'!C11</f>
        <v>D</v>
      </c>
      <c r="C137" s="22" t="str">
        <f>'инд. прогресс 4 кл.'!D11</f>
        <v>D</v>
      </c>
      <c r="D137" s="22" t="str">
        <f>'инд. прогресс 4 кл.'!E11</f>
        <v>D</v>
      </c>
      <c r="E137" s="22" t="str">
        <f>'инд. прогресс 4 кл.'!F11</f>
        <v>D</v>
      </c>
      <c r="F137" s="22" t="str">
        <f>'инд. прогресс 4 кл.'!G11</f>
        <v>D</v>
      </c>
      <c r="G137" s="22" t="str">
        <f>'инд. прогресс 4 кл.'!H11</f>
        <v>D</v>
      </c>
      <c r="H137" s="22" t="str">
        <f>'инд. прогресс 4 кл.'!I11</f>
        <v>D</v>
      </c>
      <c r="I137" s="22" t="str">
        <f>'инд. прогресс 4 кл.'!J11</f>
        <v>D</v>
      </c>
      <c r="J137" s="22" t="str">
        <f>'инд. прогресс 4 кл.'!K11</f>
        <v>D</v>
      </c>
      <c r="K137" s="22" t="str">
        <f>'инд. прогресс 4 кл.'!L11</f>
        <v>D</v>
      </c>
      <c r="L137" s="22" t="str">
        <f>'инд. прогресс 4 кл.'!M11</f>
        <v>D</v>
      </c>
      <c r="M137" s="22" t="str">
        <f>'инд. прогресс 4 кл.'!N11</f>
        <v>D</v>
      </c>
      <c r="N137" s="22" t="str">
        <f>'инд. прогресс 4 кл.'!O11</f>
        <v>D</v>
      </c>
      <c r="O137" s="22" t="str">
        <f>'инд. прогресс 4 кл.'!P11</f>
        <v>D</v>
      </c>
      <c r="P137" s="22" t="str">
        <f>'инд. прогресс 4 кл.'!Q11</f>
        <v>D</v>
      </c>
      <c r="Q137" s="22" t="str">
        <f>'инд. прогресс 4 кл.'!R11</f>
        <v>D</v>
      </c>
      <c r="R137" s="22" t="str">
        <f>'инд. прогресс 4 кл.'!S11</f>
        <v>D</v>
      </c>
      <c r="S137" s="22" t="str">
        <f>'инд. прогресс 4 кл.'!T11</f>
        <v>D</v>
      </c>
      <c r="T137" s="22" t="str">
        <f>'инд. прогресс 4 кл.'!U11</f>
        <v>D</v>
      </c>
    </row>
    <row r="138" spans="1:21" ht="13.8" thickBot="1" x14ac:dyDescent="0.3">
      <c r="A138" s="202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</row>
    <row r="139" spans="1:21" ht="12.9" customHeight="1" x14ac:dyDescent="0.25">
      <c r="A139" s="287" t="s">
        <v>42</v>
      </c>
      <c r="B139" s="288"/>
      <c r="C139" s="288"/>
      <c r="D139" s="288"/>
      <c r="E139" s="288"/>
      <c r="F139" s="289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</row>
    <row r="140" spans="1:21" ht="14.1" customHeight="1" thickBot="1" x14ac:dyDescent="0.3">
      <c r="A140" s="290"/>
      <c r="B140" s="291"/>
      <c r="C140" s="291"/>
      <c r="D140" s="291"/>
      <c r="E140" s="291"/>
      <c r="F140" s="292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</row>
    <row r="141" spans="1:21" x14ac:dyDescent="0.25">
      <c r="A141" s="32" t="s">
        <v>128</v>
      </c>
      <c r="B141" s="293">
        <f>SUM(B135:T135)</f>
        <v>0</v>
      </c>
      <c r="C141" s="294"/>
      <c r="D141" s="294"/>
      <c r="E141" s="294"/>
      <c r="F141" s="295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</row>
    <row r="142" spans="1:21" x14ac:dyDescent="0.25">
      <c r="A142" s="207" t="s">
        <v>30</v>
      </c>
      <c r="B142" s="449" t="str">
        <f>IF('инд. оценка уровня 4 кл.'!Y10=1,'инд. оценка уровня 2кл.'!$B$41,'инд. оценка уровня 2кл.'!$B$40)</f>
        <v>НИЖЕ БАЗОВОГО</v>
      </c>
      <c r="C142" s="450"/>
      <c r="D142" s="450"/>
      <c r="E142" s="450"/>
      <c r="F142" s="451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</row>
    <row r="143" spans="1:21" x14ac:dyDescent="0.25">
      <c r="A143" s="208"/>
      <c r="B143" s="448"/>
      <c r="C143" s="448"/>
      <c r="D143" s="448"/>
      <c r="E143" s="448"/>
      <c r="F143" s="448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</row>
    <row r="144" spans="1:21" x14ac:dyDescent="0.25">
      <c r="A144" s="35"/>
      <c r="B144" s="244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</row>
    <row r="145" spans="1:21" x14ac:dyDescent="0.25">
      <c r="A145" s="35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</row>
    <row r="146" spans="1:21" x14ac:dyDescent="0.25">
      <c r="A146" s="36" t="s">
        <v>50</v>
      </c>
      <c r="B146" s="36"/>
      <c r="C146" s="27"/>
      <c r="D146" s="200"/>
      <c r="E146" s="200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</row>
    <row r="147" spans="1:21" x14ac:dyDescent="0.25">
      <c r="A147" s="37" t="s">
        <v>51</v>
      </c>
      <c r="B147" s="375"/>
      <c r="C147" s="375"/>
      <c r="D147" s="201"/>
      <c r="E147" s="200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</row>
    <row r="148" spans="1:21" x14ac:dyDescent="0.25">
      <c r="A148" s="37" t="s">
        <v>52</v>
      </c>
      <c r="B148" s="376"/>
      <c r="C148" s="376"/>
      <c r="D148" s="200"/>
      <c r="E148" s="200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</row>
    <row r="149" spans="1:21" x14ac:dyDescent="0.25">
      <c r="A149" s="35"/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</row>
    <row r="150" spans="1:21" x14ac:dyDescent="0.25">
      <c r="A150" s="35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</row>
    <row r="151" spans="1:21" x14ac:dyDescent="0.25">
      <c r="A151" s="35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</row>
    <row r="152" spans="1:21" x14ac:dyDescent="0.25">
      <c r="A152" s="35"/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</row>
    <row r="153" spans="1:21" x14ac:dyDescent="0.25">
      <c r="A153" s="35"/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</row>
    <row r="154" spans="1:21" x14ac:dyDescent="0.25">
      <c r="A154" s="35"/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</row>
    <row r="155" spans="1:21" x14ac:dyDescent="0.25">
      <c r="A155" s="35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</row>
    <row r="156" spans="1:21" x14ac:dyDescent="0.25">
      <c r="A156" s="35"/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</row>
    <row r="157" spans="1:21" ht="18" x14ac:dyDescent="0.25">
      <c r="A157" s="377" t="s">
        <v>142</v>
      </c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</row>
    <row r="158" spans="1:21" ht="18" thickBot="1" x14ac:dyDescent="0.35">
      <c r="A158" s="378">
        <f>A161</f>
        <v>0</v>
      </c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15">
        <f>U132+1</f>
        <v>7</v>
      </c>
    </row>
    <row r="159" spans="1:21" ht="13.8" x14ac:dyDescent="0.3">
      <c r="A159" s="16"/>
      <c r="B159" s="302" t="s">
        <v>18</v>
      </c>
      <c r="C159" s="303"/>
      <c r="D159" s="447"/>
      <c r="E159" s="447"/>
      <c r="F159" s="304"/>
      <c r="G159" s="302" t="s">
        <v>19</v>
      </c>
      <c r="H159" s="303"/>
      <c r="I159" s="303"/>
      <c r="J159" s="303"/>
      <c r="K159" s="303"/>
      <c r="L159" s="303"/>
      <c r="M159" s="303"/>
      <c r="N159" s="303"/>
      <c r="O159" s="303"/>
      <c r="P159" s="303"/>
      <c r="Q159" s="302" t="s">
        <v>34</v>
      </c>
      <c r="R159" s="303"/>
      <c r="S159" s="447"/>
      <c r="T159" s="304"/>
    </row>
    <row r="160" spans="1:21" ht="141.6" thickBot="1" x14ac:dyDescent="0.3">
      <c r="A160" s="17"/>
      <c r="B160" s="18" t="s">
        <v>39</v>
      </c>
      <c r="C160" s="19" t="s">
        <v>3</v>
      </c>
      <c r="D160" s="194" t="s">
        <v>13</v>
      </c>
      <c r="E160" s="194" t="s">
        <v>93</v>
      </c>
      <c r="F160" s="20" t="s">
        <v>94</v>
      </c>
      <c r="G160" s="18" t="s">
        <v>4</v>
      </c>
      <c r="H160" s="19" t="s">
        <v>5</v>
      </c>
      <c r="I160" s="19" t="s">
        <v>36</v>
      </c>
      <c r="J160" s="19" t="s">
        <v>40</v>
      </c>
      <c r="K160" s="19" t="s">
        <v>35</v>
      </c>
      <c r="L160" s="19" t="s">
        <v>8</v>
      </c>
      <c r="M160" s="19" t="s">
        <v>17</v>
      </c>
      <c r="N160" s="19" t="s">
        <v>124</v>
      </c>
      <c r="O160" s="19" t="s">
        <v>90</v>
      </c>
      <c r="P160" s="19" t="s">
        <v>123</v>
      </c>
      <c r="Q160" s="18" t="s">
        <v>14</v>
      </c>
      <c r="R160" s="19" t="s">
        <v>15</v>
      </c>
      <c r="S160" s="194" t="s">
        <v>16</v>
      </c>
      <c r="T160" s="20" t="s">
        <v>131</v>
      </c>
    </row>
    <row r="161" spans="1:20" x14ac:dyDescent="0.25">
      <c r="A161" s="21">
        <f>'Первичные данные 4 кл.'!B12</f>
        <v>0</v>
      </c>
      <c r="B161" s="22">
        <f>'Первичные данные 4 кл.'!E12</f>
        <v>0</v>
      </c>
      <c r="C161" s="22">
        <f>'Первичные данные 4 кл.'!H12</f>
        <v>0</v>
      </c>
      <c r="D161" s="23">
        <f>'Первичные данные 4 кл.'!K12</f>
        <v>0</v>
      </c>
      <c r="E161" s="23">
        <f>'Первичные данные 4 кл.'!N12</f>
        <v>0</v>
      </c>
      <c r="F161" s="23">
        <f>'Первичные данные 4 кл.'!Q12</f>
        <v>0</v>
      </c>
      <c r="G161" s="23">
        <f>'Первичные данные 4 кл.'!U12</f>
        <v>0</v>
      </c>
      <c r="H161" s="23">
        <f>'Первичные данные 4 кл.'!Y12</f>
        <v>0</v>
      </c>
      <c r="I161" s="23">
        <f>'Первичные данные 4 кл.'!AC12</f>
        <v>0</v>
      </c>
      <c r="J161" s="23">
        <f>'Первичные данные 4 кл.'!AG12</f>
        <v>0</v>
      </c>
      <c r="K161" s="23">
        <f>'Первичные данные 4 кл.'!AK12</f>
        <v>0</v>
      </c>
      <c r="L161" s="23">
        <f>'Первичные данные 4 кл.'!AO12</f>
        <v>0</v>
      </c>
      <c r="M161" s="23">
        <f>'Первичные данные 4 кл.'!AS12</f>
        <v>0</v>
      </c>
      <c r="N161" s="23">
        <f>'Первичные данные 4 кл.'!AW12</f>
        <v>0</v>
      </c>
      <c r="O161" s="23">
        <f>'Первичные данные 4 кл.'!BA12</f>
        <v>0</v>
      </c>
      <c r="P161" s="23">
        <f>'Первичные данные 4 кл.'!BE12</f>
        <v>0</v>
      </c>
      <c r="Q161" s="23">
        <f>'Первичные данные 4 кл.'!BI12</f>
        <v>0</v>
      </c>
      <c r="R161" s="23">
        <f>'Первичные данные 4 кл.'!BM12</f>
        <v>0</v>
      </c>
      <c r="S161" s="23">
        <f>'Первичные данные 4 кл.'!BQ12</f>
        <v>0</v>
      </c>
      <c r="T161" s="23">
        <f>'Первичные данные 4 кл.'!BU12</f>
        <v>0</v>
      </c>
    </row>
    <row r="162" spans="1:20" ht="13.8" thickBot="1" x14ac:dyDescent="0.3">
      <c r="A162" s="25" t="s">
        <v>47</v>
      </c>
      <c r="B162" s="296" t="str">
        <f>IF('инд. оценка уровня 4 кл.'!V11=1,'инд. оценка уровня 2кл.'!$B$41,'инд. оценка уровня 2кл.'!$B$40)</f>
        <v>НИЖЕ БАЗОВОГО</v>
      </c>
      <c r="C162" s="297"/>
      <c r="D162" s="297"/>
      <c r="E162" s="297"/>
      <c r="F162" s="298"/>
      <c r="G162" s="296" t="str">
        <f>IF('инд. оценка уровня 4 кл.'!W11=1,'инд. оценка уровня 2кл.'!$B$41,'инд. оценка уровня 2кл.'!$B$40)</f>
        <v>НИЖЕ БАЗОВОГО</v>
      </c>
      <c r="H162" s="297"/>
      <c r="I162" s="297"/>
      <c r="J162" s="297"/>
      <c r="K162" s="297"/>
      <c r="L162" s="297"/>
      <c r="M162" s="297"/>
      <c r="N162" s="297"/>
      <c r="O162" s="297"/>
      <c r="P162" s="297"/>
      <c r="Q162" s="296" t="str">
        <f>IF('инд. оценка уровня 4 кл.'!X11=1,'инд. оценка уровня 2кл.'!$B$41,'инд. оценка уровня 2кл.'!$B$40)</f>
        <v>НИЖЕ БАЗОВОГО</v>
      </c>
      <c r="R162" s="297"/>
      <c r="S162" s="297"/>
      <c r="T162" s="298"/>
    </row>
    <row r="163" spans="1:20" s="251" customFormat="1" x14ac:dyDescent="0.25">
      <c r="A163" s="25" t="s">
        <v>49</v>
      </c>
      <c r="B163" s="22" t="str">
        <f>'инд. прогресс 4 кл.'!C12</f>
        <v>D</v>
      </c>
      <c r="C163" s="22" t="str">
        <f>'инд. прогресс 4 кл.'!D12</f>
        <v>D</v>
      </c>
      <c r="D163" s="22" t="str">
        <f>'инд. прогресс 4 кл.'!E12</f>
        <v>D</v>
      </c>
      <c r="E163" s="22" t="str">
        <f>'инд. прогресс 4 кл.'!F12</f>
        <v>D</v>
      </c>
      <c r="F163" s="22" t="str">
        <f>'инд. прогресс 4 кл.'!G12</f>
        <v>D</v>
      </c>
      <c r="G163" s="22" t="str">
        <f>'инд. прогресс 4 кл.'!H12</f>
        <v>D</v>
      </c>
      <c r="H163" s="22" t="str">
        <f>'инд. прогресс 4 кл.'!I12</f>
        <v>D</v>
      </c>
      <c r="I163" s="22" t="str">
        <f>'инд. прогресс 4 кл.'!J12</f>
        <v>D</v>
      </c>
      <c r="J163" s="22" t="str">
        <f>'инд. прогресс 4 кл.'!K12</f>
        <v>D</v>
      </c>
      <c r="K163" s="22" t="str">
        <f>'инд. прогресс 4 кл.'!L12</f>
        <v>D</v>
      </c>
      <c r="L163" s="22" t="str">
        <f>'инд. прогресс 4 кл.'!M12</f>
        <v>D</v>
      </c>
      <c r="M163" s="22" t="str">
        <f>'инд. прогресс 4 кл.'!N12</f>
        <v>D</v>
      </c>
      <c r="N163" s="22" t="str">
        <f>'инд. прогресс 4 кл.'!O12</f>
        <v>D</v>
      </c>
      <c r="O163" s="22" t="str">
        <f>'инд. прогресс 4 кл.'!P12</f>
        <v>D</v>
      </c>
      <c r="P163" s="22" t="str">
        <f>'инд. прогресс 4 кл.'!Q12</f>
        <v>D</v>
      </c>
      <c r="Q163" s="22" t="str">
        <f>'инд. прогресс 4 кл.'!R12</f>
        <v>D</v>
      </c>
      <c r="R163" s="22" t="str">
        <f>'инд. прогресс 4 кл.'!S12</f>
        <v>D</v>
      </c>
      <c r="S163" s="22" t="str">
        <f>'инд. прогресс 4 кл.'!T12</f>
        <v>D</v>
      </c>
      <c r="T163" s="22" t="str">
        <f>'инд. прогресс 4 кл.'!U12</f>
        <v>D</v>
      </c>
    </row>
    <row r="164" spans="1:20" ht="13.8" thickBot="1" x14ac:dyDescent="0.3">
      <c r="A164" s="202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</row>
    <row r="165" spans="1:20" ht="12.9" customHeight="1" x14ac:dyDescent="0.25">
      <c r="A165" s="287" t="s">
        <v>42</v>
      </c>
      <c r="B165" s="288"/>
      <c r="C165" s="288"/>
      <c r="D165" s="288"/>
      <c r="E165" s="288"/>
      <c r="F165" s="289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</row>
    <row r="166" spans="1:20" ht="14.1" customHeight="1" thickBot="1" x14ac:dyDescent="0.3">
      <c r="A166" s="290"/>
      <c r="B166" s="291"/>
      <c r="C166" s="291"/>
      <c r="D166" s="291"/>
      <c r="E166" s="291"/>
      <c r="F166" s="292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</row>
    <row r="167" spans="1:20" x14ac:dyDescent="0.25">
      <c r="A167" s="32" t="s">
        <v>128</v>
      </c>
      <c r="B167" s="293">
        <f>SUM(B161:T161)</f>
        <v>0</v>
      </c>
      <c r="C167" s="294"/>
      <c r="D167" s="294"/>
      <c r="E167" s="294"/>
      <c r="F167" s="295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</row>
    <row r="168" spans="1:20" x14ac:dyDescent="0.25">
      <c r="A168" s="207" t="s">
        <v>30</v>
      </c>
      <c r="B168" s="449" t="str">
        <f>IF('инд. оценка уровня 4 кл.'!Y11=1,'инд. оценка уровня 2кл.'!$B$41,'инд. оценка уровня 2кл.'!$B$40)</f>
        <v>НИЖЕ БАЗОВОГО</v>
      </c>
      <c r="C168" s="450"/>
      <c r="D168" s="450"/>
      <c r="E168" s="450"/>
      <c r="F168" s="451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</row>
    <row r="169" spans="1:20" x14ac:dyDescent="0.25">
      <c r="A169" s="208"/>
      <c r="B169" s="448"/>
      <c r="C169" s="448"/>
      <c r="D169" s="448"/>
      <c r="E169" s="448"/>
      <c r="F169" s="448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</row>
    <row r="170" spans="1:20" x14ac:dyDescent="0.25">
      <c r="A170" s="35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</row>
    <row r="171" spans="1:20" x14ac:dyDescent="0.25">
      <c r="A171" s="35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</row>
    <row r="172" spans="1:20" x14ac:dyDescent="0.25">
      <c r="A172" s="36" t="s">
        <v>50</v>
      </c>
      <c r="B172" s="36"/>
      <c r="C172" s="27"/>
      <c r="D172" s="200"/>
      <c r="E172" s="200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</row>
    <row r="173" spans="1:20" x14ac:dyDescent="0.25">
      <c r="A173" s="37" t="s">
        <v>51</v>
      </c>
      <c r="B173" s="375"/>
      <c r="C173" s="375"/>
      <c r="D173" s="201"/>
      <c r="E173" s="200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</row>
    <row r="174" spans="1:20" x14ac:dyDescent="0.25">
      <c r="A174" s="37" t="s">
        <v>52</v>
      </c>
      <c r="B174" s="376"/>
      <c r="C174" s="376"/>
      <c r="D174" s="200"/>
      <c r="E174" s="200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</row>
    <row r="175" spans="1:20" x14ac:dyDescent="0.25">
      <c r="A175" s="35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</row>
    <row r="176" spans="1:20" x14ac:dyDescent="0.25">
      <c r="A176" s="35"/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</row>
    <row r="177" spans="1:21" x14ac:dyDescent="0.25">
      <c r="A177" s="35"/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</row>
    <row r="178" spans="1:21" x14ac:dyDescent="0.25">
      <c r="A178" s="35"/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</row>
    <row r="179" spans="1:21" x14ac:dyDescent="0.25">
      <c r="A179" s="35"/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</row>
    <row r="180" spans="1:21" x14ac:dyDescent="0.25">
      <c r="A180" s="35"/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</row>
    <row r="181" spans="1:21" x14ac:dyDescent="0.25">
      <c r="A181" s="35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</row>
    <row r="182" spans="1:21" x14ac:dyDescent="0.25">
      <c r="A182" s="35"/>
      <c r="B182" s="244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</row>
    <row r="183" spans="1:21" ht="18" x14ac:dyDescent="0.25">
      <c r="A183" s="377" t="s">
        <v>142</v>
      </c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7"/>
      <c r="P183" s="377"/>
      <c r="Q183" s="377"/>
      <c r="R183" s="377"/>
      <c r="S183" s="377"/>
      <c r="T183" s="377"/>
      <c r="U183" s="377"/>
    </row>
    <row r="184" spans="1:21" ht="18" thickBot="1" x14ac:dyDescent="0.35">
      <c r="A184" s="378">
        <f>A187</f>
        <v>0</v>
      </c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15">
        <f>U158+1</f>
        <v>8</v>
      </c>
    </row>
    <row r="185" spans="1:21" ht="13.8" x14ac:dyDescent="0.3">
      <c r="A185" s="16"/>
      <c r="B185" s="302" t="s">
        <v>18</v>
      </c>
      <c r="C185" s="303"/>
      <c r="D185" s="447"/>
      <c r="E185" s="447"/>
      <c r="F185" s="304"/>
      <c r="G185" s="302" t="s">
        <v>19</v>
      </c>
      <c r="H185" s="303"/>
      <c r="I185" s="303"/>
      <c r="J185" s="303"/>
      <c r="K185" s="303"/>
      <c r="L185" s="303"/>
      <c r="M185" s="303"/>
      <c r="N185" s="303"/>
      <c r="O185" s="303"/>
      <c r="P185" s="303"/>
      <c r="Q185" s="302" t="s">
        <v>34</v>
      </c>
      <c r="R185" s="303"/>
      <c r="S185" s="447"/>
      <c r="T185" s="304"/>
    </row>
    <row r="186" spans="1:21" ht="141.6" thickBot="1" x14ac:dyDescent="0.3">
      <c r="A186" s="17"/>
      <c r="B186" s="18" t="s">
        <v>39</v>
      </c>
      <c r="C186" s="19" t="s">
        <v>3</v>
      </c>
      <c r="D186" s="194" t="s">
        <v>13</v>
      </c>
      <c r="E186" s="194" t="s">
        <v>93</v>
      </c>
      <c r="F186" s="20" t="s">
        <v>94</v>
      </c>
      <c r="G186" s="18" t="s">
        <v>4</v>
      </c>
      <c r="H186" s="19" t="s">
        <v>5</v>
      </c>
      <c r="I186" s="19" t="s">
        <v>36</v>
      </c>
      <c r="J186" s="19" t="s">
        <v>40</v>
      </c>
      <c r="K186" s="19" t="s">
        <v>35</v>
      </c>
      <c r="L186" s="19" t="s">
        <v>8</v>
      </c>
      <c r="M186" s="19" t="s">
        <v>17</v>
      </c>
      <c r="N186" s="19" t="s">
        <v>124</v>
      </c>
      <c r="O186" s="19" t="s">
        <v>90</v>
      </c>
      <c r="P186" s="19" t="s">
        <v>123</v>
      </c>
      <c r="Q186" s="18" t="s">
        <v>14</v>
      </c>
      <c r="R186" s="19" t="s">
        <v>15</v>
      </c>
      <c r="S186" s="194" t="s">
        <v>16</v>
      </c>
      <c r="T186" s="20" t="s">
        <v>131</v>
      </c>
    </row>
    <row r="187" spans="1:21" x14ac:dyDescent="0.25">
      <c r="A187" s="21">
        <f>'Первичные данные 4 кл.'!B13</f>
        <v>0</v>
      </c>
      <c r="B187" s="22">
        <f>'Первичные данные 4 кл.'!E13</f>
        <v>0</v>
      </c>
      <c r="C187" s="22">
        <f>'Первичные данные 4 кл.'!H13</f>
        <v>0</v>
      </c>
      <c r="D187" s="23">
        <f>'Первичные данные 4 кл.'!K13</f>
        <v>0</v>
      </c>
      <c r="E187" s="23">
        <f>'Первичные данные 4 кл.'!N13</f>
        <v>0</v>
      </c>
      <c r="F187" s="23">
        <f>'Первичные данные 4 кл.'!Q13</f>
        <v>0</v>
      </c>
      <c r="G187" s="23">
        <f>'Первичные данные 4 кл.'!U13</f>
        <v>0</v>
      </c>
      <c r="H187" s="23">
        <f>'Первичные данные 4 кл.'!Y13</f>
        <v>0</v>
      </c>
      <c r="I187" s="23">
        <f>'Первичные данные 4 кл.'!AC13</f>
        <v>0</v>
      </c>
      <c r="J187" s="23">
        <f>'Первичные данные 4 кл.'!AG13</f>
        <v>0</v>
      </c>
      <c r="K187" s="23">
        <f>'Первичные данные 4 кл.'!AK13</f>
        <v>0</v>
      </c>
      <c r="L187" s="23">
        <f>'Первичные данные 4 кл.'!AO13</f>
        <v>0</v>
      </c>
      <c r="M187" s="23">
        <f>'Первичные данные 4 кл.'!AS13</f>
        <v>0</v>
      </c>
      <c r="N187" s="23">
        <f>'Первичные данные 4 кл.'!AW13</f>
        <v>0</v>
      </c>
      <c r="O187" s="23">
        <f>'Первичные данные 4 кл.'!BA13</f>
        <v>0</v>
      </c>
      <c r="P187" s="23">
        <f>'Первичные данные 4 кл.'!BE13</f>
        <v>0</v>
      </c>
      <c r="Q187" s="23">
        <f>'Первичные данные 4 кл.'!BI13</f>
        <v>0</v>
      </c>
      <c r="R187" s="23">
        <f>'Первичные данные 4 кл.'!BM13</f>
        <v>0</v>
      </c>
      <c r="S187" s="23">
        <f>'Первичные данные 4 кл.'!BQ13</f>
        <v>0</v>
      </c>
      <c r="T187" s="23">
        <f>'Первичные данные 4 кл.'!BU13</f>
        <v>0</v>
      </c>
    </row>
    <row r="188" spans="1:21" ht="13.8" thickBot="1" x14ac:dyDescent="0.3">
      <c r="A188" s="25" t="s">
        <v>47</v>
      </c>
      <c r="B188" s="296" t="str">
        <f>IF('инд. оценка уровня 4 кл.'!V12=1,'инд. оценка уровня 2кл.'!$B$41,'инд. оценка уровня 2кл.'!$B$40)</f>
        <v>НИЖЕ БАЗОВОГО</v>
      </c>
      <c r="C188" s="297"/>
      <c r="D188" s="297"/>
      <c r="E188" s="297"/>
      <c r="F188" s="298"/>
      <c r="G188" s="296" t="str">
        <f>IF('инд. оценка уровня 4 кл.'!W12=1,'инд. оценка уровня 2кл.'!$B$41,'инд. оценка уровня 2кл.'!$B$40)</f>
        <v>НИЖЕ БАЗОВОГО</v>
      </c>
      <c r="H188" s="297"/>
      <c r="I188" s="297"/>
      <c r="J188" s="297"/>
      <c r="K188" s="297"/>
      <c r="L188" s="297"/>
      <c r="M188" s="297"/>
      <c r="N188" s="297"/>
      <c r="O188" s="297"/>
      <c r="P188" s="297"/>
      <c r="Q188" s="296" t="str">
        <f>IF('инд. оценка уровня 4 кл.'!X12=1,'инд. оценка уровня 2кл.'!$B$41,'инд. оценка уровня 2кл.'!$B$40)</f>
        <v>НИЖЕ БАЗОВОГО</v>
      </c>
      <c r="R188" s="297"/>
      <c r="S188" s="297"/>
      <c r="T188" s="298"/>
    </row>
    <row r="189" spans="1:21" s="251" customFormat="1" x14ac:dyDescent="0.25">
      <c r="A189" s="25" t="s">
        <v>49</v>
      </c>
      <c r="B189" s="22" t="str">
        <f>'инд. прогресс 4 кл.'!C13</f>
        <v>D</v>
      </c>
      <c r="C189" s="22" t="str">
        <f>'инд. прогресс 4 кл.'!D13</f>
        <v>D</v>
      </c>
      <c r="D189" s="22" t="str">
        <f>'инд. прогресс 4 кл.'!E13</f>
        <v>D</v>
      </c>
      <c r="E189" s="22" t="str">
        <f>'инд. прогресс 4 кл.'!F13</f>
        <v>D</v>
      </c>
      <c r="F189" s="22" t="str">
        <f>'инд. прогресс 4 кл.'!G13</f>
        <v>D</v>
      </c>
      <c r="G189" s="22" t="str">
        <f>'инд. прогресс 4 кл.'!H13</f>
        <v>D</v>
      </c>
      <c r="H189" s="22" t="str">
        <f>'инд. прогресс 4 кл.'!I13</f>
        <v>D</v>
      </c>
      <c r="I189" s="22" t="str">
        <f>'инд. прогресс 4 кл.'!J13</f>
        <v>D</v>
      </c>
      <c r="J189" s="22" t="str">
        <f>'инд. прогресс 4 кл.'!K13</f>
        <v>D</v>
      </c>
      <c r="K189" s="22" t="str">
        <f>'инд. прогресс 4 кл.'!L13</f>
        <v>D</v>
      </c>
      <c r="L189" s="22" t="str">
        <f>'инд. прогресс 4 кл.'!M13</f>
        <v>D</v>
      </c>
      <c r="M189" s="22" t="str">
        <f>'инд. прогресс 4 кл.'!N13</f>
        <v>D</v>
      </c>
      <c r="N189" s="22" t="str">
        <f>'инд. прогресс 4 кл.'!O13</f>
        <v>D</v>
      </c>
      <c r="O189" s="22" t="str">
        <f>'инд. прогресс 4 кл.'!P13</f>
        <v>D</v>
      </c>
      <c r="P189" s="22" t="str">
        <f>'инд. прогресс 4 кл.'!Q13</f>
        <v>D</v>
      </c>
      <c r="Q189" s="22" t="str">
        <f>'инд. прогресс 4 кл.'!R13</f>
        <v>D</v>
      </c>
      <c r="R189" s="22" t="str">
        <f>'инд. прогресс 4 кл.'!S13</f>
        <v>D</v>
      </c>
      <c r="S189" s="22" t="str">
        <f>'инд. прогресс 4 кл.'!T13</f>
        <v>D</v>
      </c>
      <c r="T189" s="22" t="str">
        <f>'инд. прогресс 4 кл.'!U13</f>
        <v>D</v>
      </c>
    </row>
    <row r="190" spans="1:21" ht="13.8" thickBot="1" x14ac:dyDescent="0.3">
      <c r="A190" s="202"/>
      <c r="B190" s="244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</row>
    <row r="191" spans="1:21" ht="12.9" customHeight="1" x14ac:dyDescent="0.25">
      <c r="A191" s="287" t="s">
        <v>42</v>
      </c>
      <c r="B191" s="288"/>
      <c r="C191" s="288"/>
      <c r="D191" s="288"/>
      <c r="E191" s="288"/>
      <c r="F191" s="289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</row>
    <row r="192" spans="1:21" ht="14.1" customHeight="1" thickBot="1" x14ac:dyDescent="0.3">
      <c r="A192" s="290"/>
      <c r="B192" s="291"/>
      <c r="C192" s="291"/>
      <c r="D192" s="291"/>
      <c r="E192" s="291"/>
      <c r="F192" s="292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</row>
    <row r="193" spans="1:20" x14ac:dyDescent="0.25">
      <c r="A193" s="32" t="s">
        <v>128</v>
      </c>
      <c r="B193" s="293">
        <f>SUM(B187:T187)</f>
        <v>0</v>
      </c>
      <c r="C193" s="294"/>
      <c r="D193" s="294"/>
      <c r="E193" s="294"/>
      <c r="F193" s="295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</row>
    <row r="194" spans="1:20" x14ac:dyDescent="0.25">
      <c r="A194" s="207" t="s">
        <v>30</v>
      </c>
      <c r="B194" s="449" t="str">
        <f>IF('инд. оценка уровня 4 кл.'!Y12=1,'инд. оценка уровня 2кл.'!$B$41,'инд. оценка уровня 2кл.'!$B$40)</f>
        <v>НИЖЕ БАЗОВОГО</v>
      </c>
      <c r="C194" s="450"/>
      <c r="D194" s="450"/>
      <c r="E194" s="450"/>
      <c r="F194" s="451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</row>
    <row r="195" spans="1:20" x14ac:dyDescent="0.25">
      <c r="A195" s="208"/>
      <c r="B195" s="448"/>
      <c r="C195" s="448"/>
      <c r="D195" s="448"/>
      <c r="E195" s="448"/>
      <c r="F195" s="448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</row>
    <row r="196" spans="1:20" x14ac:dyDescent="0.25">
      <c r="A196" s="35"/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</row>
    <row r="197" spans="1:20" x14ac:dyDescent="0.25">
      <c r="A197" s="35"/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</row>
    <row r="198" spans="1:20" x14ac:dyDescent="0.25">
      <c r="A198" s="36" t="s">
        <v>50</v>
      </c>
      <c r="B198" s="36"/>
      <c r="C198" s="27"/>
      <c r="D198" s="200"/>
      <c r="E198" s="200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</row>
    <row r="199" spans="1:20" x14ac:dyDescent="0.25">
      <c r="A199" s="37" t="s">
        <v>51</v>
      </c>
      <c r="B199" s="375"/>
      <c r="C199" s="375"/>
      <c r="D199" s="201"/>
      <c r="E199" s="200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</row>
    <row r="200" spans="1:20" x14ac:dyDescent="0.25">
      <c r="A200" s="37" t="s">
        <v>52</v>
      </c>
      <c r="B200" s="376"/>
      <c r="C200" s="376"/>
      <c r="D200" s="200"/>
      <c r="E200" s="200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</row>
    <row r="201" spans="1:20" x14ac:dyDescent="0.25">
      <c r="A201" s="35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</row>
    <row r="202" spans="1:20" x14ac:dyDescent="0.25">
      <c r="A202" s="35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</row>
    <row r="203" spans="1:20" x14ac:dyDescent="0.25">
      <c r="A203" s="35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</row>
    <row r="204" spans="1:20" x14ac:dyDescent="0.25">
      <c r="A204" s="35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</row>
    <row r="205" spans="1:20" x14ac:dyDescent="0.25">
      <c r="A205" s="35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</row>
    <row r="206" spans="1:20" x14ac:dyDescent="0.25">
      <c r="A206" s="35"/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</row>
    <row r="207" spans="1:20" x14ac:dyDescent="0.25">
      <c r="A207" s="35"/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</row>
    <row r="208" spans="1:20" x14ac:dyDescent="0.25">
      <c r="A208" s="35"/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</row>
    <row r="209" spans="1:21" ht="18" x14ac:dyDescent="0.25">
      <c r="A209" s="377" t="s">
        <v>142</v>
      </c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</row>
    <row r="210" spans="1:21" ht="18" thickBot="1" x14ac:dyDescent="0.35">
      <c r="A210" s="378">
        <f>A213</f>
        <v>0</v>
      </c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15">
        <f>U184+1</f>
        <v>9</v>
      </c>
    </row>
    <row r="211" spans="1:21" ht="13.8" x14ac:dyDescent="0.3">
      <c r="A211" s="16"/>
      <c r="B211" s="302" t="s">
        <v>18</v>
      </c>
      <c r="C211" s="303"/>
      <c r="D211" s="447"/>
      <c r="E211" s="447"/>
      <c r="F211" s="304"/>
      <c r="G211" s="302" t="s">
        <v>19</v>
      </c>
      <c r="H211" s="303"/>
      <c r="I211" s="303"/>
      <c r="J211" s="303"/>
      <c r="K211" s="303"/>
      <c r="L211" s="303"/>
      <c r="M211" s="303"/>
      <c r="N211" s="303"/>
      <c r="O211" s="303"/>
      <c r="P211" s="303"/>
      <c r="Q211" s="302" t="s">
        <v>34</v>
      </c>
      <c r="R211" s="303"/>
      <c r="S211" s="447"/>
      <c r="T211" s="304"/>
    </row>
    <row r="212" spans="1:21" ht="141.6" thickBot="1" x14ac:dyDescent="0.3">
      <c r="A212" s="17"/>
      <c r="B212" s="18" t="s">
        <v>39</v>
      </c>
      <c r="C212" s="19" t="s">
        <v>3</v>
      </c>
      <c r="D212" s="194" t="s">
        <v>13</v>
      </c>
      <c r="E212" s="194" t="s">
        <v>93</v>
      </c>
      <c r="F212" s="20" t="s">
        <v>94</v>
      </c>
      <c r="G212" s="18" t="s">
        <v>4</v>
      </c>
      <c r="H212" s="19" t="s">
        <v>5</v>
      </c>
      <c r="I212" s="19" t="s">
        <v>36</v>
      </c>
      <c r="J212" s="19" t="s">
        <v>40</v>
      </c>
      <c r="K212" s="19" t="s">
        <v>35</v>
      </c>
      <c r="L212" s="19" t="s">
        <v>8</v>
      </c>
      <c r="M212" s="19" t="s">
        <v>17</v>
      </c>
      <c r="N212" s="19" t="s">
        <v>124</v>
      </c>
      <c r="O212" s="19" t="s">
        <v>90</v>
      </c>
      <c r="P212" s="19" t="s">
        <v>123</v>
      </c>
      <c r="Q212" s="18" t="s">
        <v>14</v>
      </c>
      <c r="R212" s="19" t="s">
        <v>15</v>
      </c>
      <c r="S212" s="194" t="s">
        <v>16</v>
      </c>
      <c r="T212" s="20" t="s">
        <v>131</v>
      </c>
    </row>
    <row r="213" spans="1:21" x14ac:dyDescent="0.25">
      <c r="A213" s="21">
        <f>'Первичные данные 4 кл.'!B14</f>
        <v>0</v>
      </c>
      <c r="B213" s="22">
        <f>'Первичные данные 4 кл.'!E14</f>
        <v>0</v>
      </c>
      <c r="C213" s="22">
        <f>'Первичные данные 4 кл.'!H14</f>
        <v>0</v>
      </c>
      <c r="D213" s="23">
        <f>'Первичные данные 4 кл.'!K14</f>
        <v>0</v>
      </c>
      <c r="E213" s="23">
        <f>'Первичные данные 4 кл.'!N14</f>
        <v>0</v>
      </c>
      <c r="F213" s="23">
        <f>'Первичные данные 4 кл.'!Q14</f>
        <v>0</v>
      </c>
      <c r="G213" s="23">
        <f>'Первичные данные 4 кл.'!U14</f>
        <v>0</v>
      </c>
      <c r="H213" s="23">
        <f>'Первичные данные 4 кл.'!Y14</f>
        <v>0</v>
      </c>
      <c r="I213" s="23">
        <f>'Первичные данные 4 кл.'!AC14</f>
        <v>0</v>
      </c>
      <c r="J213" s="23">
        <f>'Первичные данные 4 кл.'!AG14</f>
        <v>0</v>
      </c>
      <c r="K213" s="23">
        <f>'Первичные данные 4 кл.'!AK14</f>
        <v>0</v>
      </c>
      <c r="L213" s="23">
        <f>'Первичные данные 4 кл.'!AO14</f>
        <v>0</v>
      </c>
      <c r="M213" s="23">
        <f>'Первичные данные 4 кл.'!AS14</f>
        <v>0</v>
      </c>
      <c r="N213" s="23">
        <f>'Первичные данные 4 кл.'!AW14</f>
        <v>0</v>
      </c>
      <c r="O213" s="23">
        <f>'Первичные данные 4 кл.'!BA14</f>
        <v>0</v>
      </c>
      <c r="P213" s="23">
        <f>'Первичные данные 4 кл.'!BE14</f>
        <v>0</v>
      </c>
      <c r="Q213" s="23">
        <f>'Первичные данные 4 кл.'!BI14</f>
        <v>0</v>
      </c>
      <c r="R213" s="23">
        <f>'Первичные данные 4 кл.'!BM14</f>
        <v>0</v>
      </c>
      <c r="S213" s="23">
        <f>'Первичные данные 4 кл.'!BQ14</f>
        <v>0</v>
      </c>
      <c r="T213" s="23">
        <f>'Первичные данные 4 кл.'!BU14</f>
        <v>0</v>
      </c>
    </row>
    <row r="214" spans="1:21" ht="13.8" thickBot="1" x14ac:dyDescent="0.3">
      <c r="A214" s="25" t="s">
        <v>47</v>
      </c>
      <c r="B214" s="296" t="str">
        <f>IF('инд. оценка уровня 4 кл.'!V13=1,'инд. оценка уровня 2кл.'!$B$41,'инд. оценка уровня 2кл.'!$B$40)</f>
        <v>НИЖЕ БАЗОВОГО</v>
      </c>
      <c r="C214" s="297"/>
      <c r="D214" s="297"/>
      <c r="E214" s="297"/>
      <c r="F214" s="298"/>
      <c r="G214" s="296" t="str">
        <f>IF('инд. оценка уровня 4 кл.'!W13=1,'инд. оценка уровня 2кл.'!$B$41,'инд. оценка уровня 2кл.'!$B$40)</f>
        <v>НИЖЕ БАЗОВОГО</v>
      </c>
      <c r="H214" s="297"/>
      <c r="I214" s="297"/>
      <c r="J214" s="297"/>
      <c r="K214" s="297"/>
      <c r="L214" s="297"/>
      <c r="M214" s="297"/>
      <c r="N214" s="297"/>
      <c r="O214" s="297"/>
      <c r="P214" s="297"/>
      <c r="Q214" s="296" t="str">
        <f>IF('инд. оценка уровня 4 кл.'!X13=1,'инд. оценка уровня 2кл.'!$B$41,'инд. оценка уровня 2кл.'!$B$40)</f>
        <v>НИЖЕ БАЗОВОГО</v>
      </c>
      <c r="R214" s="297"/>
      <c r="S214" s="297"/>
      <c r="T214" s="298"/>
    </row>
    <row r="215" spans="1:21" s="251" customFormat="1" x14ac:dyDescent="0.25">
      <c r="A215" s="25" t="s">
        <v>49</v>
      </c>
      <c r="B215" s="22" t="str">
        <f>'инд. прогресс 4 кл.'!C14</f>
        <v>D</v>
      </c>
      <c r="C215" s="22" t="str">
        <f>'инд. прогресс 4 кл.'!D14</f>
        <v>D</v>
      </c>
      <c r="D215" s="22" t="str">
        <f>'инд. прогресс 4 кл.'!E14</f>
        <v>D</v>
      </c>
      <c r="E215" s="22" t="str">
        <f>'инд. прогресс 4 кл.'!F14</f>
        <v>D</v>
      </c>
      <c r="F215" s="22" t="str">
        <f>'инд. прогресс 4 кл.'!G14</f>
        <v>D</v>
      </c>
      <c r="G215" s="22" t="str">
        <f>'инд. прогресс 4 кл.'!H14</f>
        <v>D</v>
      </c>
      <c r="H215" s="22" t="str">
        <f>'инд. прогресс 4 кл.'!I14</f>
        <v>D</v>
      </c>
      <c r="I215" s="22" t="str">
        <f>'инд. прогресс 4 кл.'!J14</f>
        <v>D</v>
      </c>
      <c r="J215" s="22" t="str">
        <f>'инд. прогресс 4 кл.'!K14</f>
        <v>D</v>
      </c>
      <c r="K215" s="22" t="str">
        <f>'инд. прогресс 4 кл.'!L14</f>
        <v>D</v>
      </c>
      <c r="L215" s="22" t="str">
        <f>'инд. прогресс 4 кл.'!M14</f>
        <v>D</v>
      </c>
      <c r="M215" s="22" t="str">
        <f>'инд. прогресс 4 кл.'!N14</f>
        <v>D</v>
      </c>
      <c r="N215" s="22" t="str">
        <f>'инд. прогресс 4 кл.'!O14</f>
        <v>D</v>
      </c>
      <c r="O215" s="22" t="str">
        <f>'инд. прогресс 4 кл.'!P14</f>
        <v>D</v>
      </c>
      <c r="P215" s="22" t="str">
        <f>'инд. прогресс 4 кл.'!Q14</f>
        <v>D</v>
      </c>
      <c r="Q215" s="22" t="str">
        <f>'инд. прогресс 4 кл.'!R14</f>
        <v>D</v>
      </c>
      <c r="R215" s="22" t="str">
        <f>'инд. прогресс 4 кл.'!S14</f>
        <v>D</v>
      </c>
      <c r="S215" s="22" t="str">
        <f>'инд. прогресс 4 кл.'!T14</f>
        <v>D</v>
      </c>
      <c r="T215" s="22" t="str">
        <f>'инд. прогресс 4 кл.'!U14</f>
        <v>D</v>
      </c>
    </row>
    <row r="216" spans="1:21" ht="13.8" thickBot="1" x14ac:dyDescent="0.3">
      <c r="A216" s="202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</row>
    <row r="217" spans="1:21" ht="12.9" customHeight="1" x14ac:dyDescent="0.25">
      <c r="A217" s="287" t="s">
        <v>42</v>
      </c>
      <c r="B217" s="288"/>
      <c r="C217" s="288"/>
      <c r="D217" s="288"/>
      <c r="E217" s="288"/>
      <c r="F217" s="289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</row>
    <row r="218" spans="1:21" ht="14.1" customHeight="1" thickBot="1" x14ac:dyDescent="0.3">
      <c r="A218" s="290"/>
      <c r="B218" s="291"/>
      <c r="C218" s="291"/>
      <c r="D218" s="291"/>
      <c r="E218" s="291"/>
      <c r="F218" s="292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</row>
    <row r="219" spans="1:21" x14ac:dyDescent="0.25">
      <c r="A219" s="32" t="s">
        <v>128</v>
      </c>
      <c r="B219" s="293">
        <f>SUM(B213:T213)</f>
        <v>0</v>
      </c>
      <c r="C219" s="294"/>
      <c r="D219" s="294"/>
      <c r="E219" s="294"/>
      <c r="F219" s="295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</row>
    <row r="220" spans="1:21" x14ac:dyDescent="0.25">
      <c r="A220" s="207" t="s">
        <v>30</v>
      </c>
      <c r="B220" s="449" t="str">
        <f>IF('инд. оценка уровня 4 кл.'!Y13=1,'инд. оценка уровня 2кл.'!$B$41,'инд. оценка уровня 2кл.'!$B$40)</f>
        <v>НИЖЕ БАЗОВОГО</v>
      </c>
      <c r="C220" s="450"/>
      <c r="D220" s="450"/>
      <c r="E220" s="450"/>
      <c r="F220" s="451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</row>
    <row r="221" spans="1:21" x14ac:dyDescent="0.25">
      <c r="A221" s="208"/>
      <c r="B221" s="448"/>
      <c r="C221" s="448"/>
      <c r="D221" s="448"/>
      <c r="E221" s="448"/>
      <c r="F221" s="448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</row>
    <row r="222" spans="1:21" x14ac:dyDescent="0.25">
      <c r="A222" s="35"/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</row>
    <row r="223" spans="1:21" x14ac:dyDescent="0.25">
      <c r="A223" s="35"/>
      <c r="B223" s="244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</row>
    <row r="224" spans="1:21" x14ac:dyDescent="0.25">
      <c r="A224" s="36" t="s">
        <v>50</v>
      </c>
      <c r="B224" s="36"/>
      <c r="C224" s="27"/>
      <c r="D224" s="200"/>
      <c r="E224" s="200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</row>
    <row r="225" spans="1:21" x14ac:dyDescent="0.25">
      <c r="A225" s="37" t="s">
        <v>51</v>
      </c>
      <c r="B225" s="375"/>
      <c r="C225" s="375"/>
      <c r="D225" s="201"/>
      <c r="E225" s="200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</row>
    <row r="226" spans="1:21" x14ac:dyDescent="0.25">
      <c r="A226" s="37" t="s">
        <v>52</v>
      </c>
      <c r="B226" s="376"/>
      <c r="C226" s="376"/>
      <c r="D226" s="200"/>
      <c r="E226" s="200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</row>
    <row r="227" spans="1:21" x14ac:dyDescent="0.25">
      <c r="A227" s="35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</row>
    <row r="228" spans="1:21" x14ac:dyDescent="0.25">
      <c r="A228" s="35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</row>
    <row r="229" spans="1:21" x14ac:dyDescent="0.25">
      <c r="A229" s="35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</row>
    <row r="230" spans="1:21" x14ac:dyDescent="0.25">
      <c r="A230" s="35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</row>
    <row r="231" spans="1:21" x14ac:dyDescent="0.25">
      <c r="A231" s="35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</row>
    <row r="232" spans="1:21" x14ac:dyDescent="0.25">
      <c r="A232" s="35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</row>
    <row r="233" spans="1:21" x14ac:dyDescent="0.25">
      <c r="A233" s="35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</row>
    <row r="234" spans="1:21" x14ac:dyDescent="0.25">
      <c r="A234" s="35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</row>
    <row r="235" spans="1:21" ht="18" x14ac:dyDescent="0.25">
      <c r="A235" s="377" t="s">
        <v>142</v>
      </c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</row>
    <row r="236" spans="1:21" ht="18" thickBot="1" x14ac:dyDescent="0.35">
      <c r="A236" s="378">
        <f>A239</f>
        <v>0</v>
      </c>
      <c r="B236" s="378"/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15">
        <f>U210+1</f>
        <v>10</v>
      </c>
    </row>
    <row r="237" spans="1:21" ht="13.8" x14ac:dyDescent="0.3">
      <c r="A237" s="16"/>
      <c r="B237" s="302" t="s">
        <v>18</v>
      </c>
      <c r="C237" s="303"/>
      <c r="D237" s="447"/>
      <c r="E237" s="447"/>
      <c r="F237" s="304"/>
      <c r="G237" s="302" t="s">
        <v>19</v>
      </c>
      <c r="H237" s="303"/>
      <c r="I237" s="303"/>
      <c r="J237" s="303"/>
      <c r="K237" s="303"/>
      <c r="L237" s="303"/>
      <c r="M237" s="303"/>
      <c r="N237" s="303"/>
      <c r="O237" s="303"/>
      <c r="P237" s="303"/>
      <c r="Q237" s="302" t="s">
        <v>34</v>
      </c>
      <c r="R237" s="303"/>
      <c r="S237" s="447"/>
      <c r="T237" s="304"/>
    </row>
    <row r="238" spans="1:21" ht="141.6" thickBot="1" x14ac:dyDescent="0.3">
      <c r="A238" s="17"/>
      <c r="B238" s="18" t="s">
        <v>39</v>
      </c>
      <c r="C238" s="19" t="s">
        <v>3</v>
      </c>
      <c r="D238" s="194" t="s">
        <v>13</v>
      </c>
      <c r="E238" s="194" t="s">
        <v>93</v>
      </c>
      <c r="F238" s="20" t="s">
        <v>94</v>
      </c>
      <c r="G238" s="18" t="s">
        <v>4</v>
      </c>
      <c r="H238" s="19" t="s">
        <v>5</v>
      </c>
      <c r="I238" s="19" t="s">
        <v>36</v>
      </c>
      <c r="J238" s="19" t="s">
        <v>40</v>
      </c>
      <c r="K238" s="19" t="s">
        <v>35</v>
      </c>
      <c r="L238" s="19" t="s">
        <v>8</v>
      </c>
      <c r="M238" s="19" t="s">
        <v>17</v>
      </c>
      <c r="N238" s="19" t="s">
        <v>124</v>
      </c>
      <c r="O238" s="19" t="s">
        <v>90</v>
      </c>
      <c r="P238" s="19" t="s">
        <v>123</v>
      </c>
      <c r="Q238" s="18" t="s">
        <v>14</v>
      </c>
      <c r="R238" s="19" t="s">
        <v>15</v>
      </c>
      <c r="S238" s="194" t="s">
        <v>16</v>
      </c>
      <c r="T238" s="20" t="s">
        <v>131</v>
      </c>
    </row>
    <row r="239" spans="1:21" x14ac:dyDescent="0.25">
      <c r="A239" s="21">
        <f>'Первичные данные 4 кл.'!B15</f>
        <v>0</v>
      </c>
      <c r="B239" s="22">
        <f>'Первичные данные 4 кл.'!E15</f>
        <v>0</v>
      </c>
      <c r="C239" s="22">
        <f>'Первичные данные 4 кл.'!H15</f>
        <v>0</v>
      </c>
      <c r="D239" s="23">
        <f>'Первичные данные 4 кл.'!K15</f>
        <v>0</v>
      </c>
      <c r="E239" s="23">
        <f>'Первичные данные 4 кл.'!N15</f>
        <v>0</v>
      </c>
      <c r="F239" s="23">
        <f>'Первичные данные 4 кл.'!Q15</f>
        <v>0</v>
      </c>
      <c r="G239" s="23">
        <f>'Первичные данные 4 кл.'!U15</f>
        <v>0</v>
      </c>
      <c r="H239" s="23">
        <f>'Первичные данные 4 кл.'!Y15</f>
        <v>0</v>
      </c>
      <c r="I239" s="23">
        <f>'Первичные данные 4 кл.'!AC15</f>
        <v>0</v>
      </c>
      <c r="J239" s="23">
        <f>'Первичные данные 4 кл.'!AG15</f>
        <v>0</v>
      </c>
      <c r="K239" s="23">
        <f>'Первичные данные 4 кл.'!AK15</f>
        <v>0</v>
      </c>
      <c r="L239" s="23">
        <f>'Первичные данные 4 кл.'!AO15</f>
        <v>0</v>
      </c>
      <c r="M239" s="23">
        <f>'Первичные данные 4 кл.'!AS15</f>
        <v>0</v>
      </c>
      <c r="N239" s="23">
        <f>'Первичные данные 4 кл.'!AW15</f>
        <v>0</v>
      </c>
      <c r="O239" s="23">
        <f>'Первичные данные 4 кл.'!BA15</f>
        <v>0</v>
      </c>
      <c r="P239" s="23">
        <f>'Первичные данные 4 кл.'!BE15</f>
        <v>0</v>
      </c>
      <c r="Q239" s="23">
        <f>'Первичные данные 4 кл.'!BI15</f>
        <v>0</v>
      </c>
      <c r="R239" s="23">
        <f>'Первичные данные 4 кл.'!BM15</f>
        <v>0</v>
      </c>
      <c r="S239" s="23">
        <f>'Первичные данные 4 кл.'!BQ15</f>
        <v>0</v>
      </c>
      <c r="T239" s="23">
        <f>'Первичные данные 4 кл.'!BU15</f>
        <v>0</v>
      </c>
    </row>
    <row r="240" spans="1:21" ht="13.8" thickBot="1" x14ac:dyDescent="0.3">
      <c r="A240" s="25" t="s">
        <v>47</v>
      </c>
      <c r="B240" s="296" t="str">
        <f>IF('инд. оценка уровня 4 кл.'!V14=1,'инд. оценка уровня 2кл.'!$B$41,'инд. оценка уровня 2кл.'!$B$40)</f>
        <v>НИЖЕ БАЗОВОГО</v>
      </c>
      <c r="C240" s="297"/>
      <c r="D240" s="297"/>
      <c r="E240" s="297"/>
      <c r="F240" s="298"/>
      <c r="G240" s="296" t="str">
        <f>IF('инд. оценка уровня 4 кл.'!W14=1,'инд. оценка уровня 2кл.'!$B$41,'инд. оценка уровня 2кл.'!$B$40)</f>
        <v>НИЖЕ БАЗОВОГО</v>
      </c>
      <c r="H240" s="297"/>
      <c r="I240" s="297"/>
      <c r="J240" s="297"/>
      <c r="K240" s="297"/>
      <c r="L240" s="297"/>
      <c r="M240" s="297"/>
      <c r="N240" s="297"/>
      <c r="O240" s="297"/>
      <c r="P240" s="297"/>
      <c r="Q240" s="296" t="str">
        <f>IF('инд. оценка уровня 4 кл.'!X14=1,'инд. оценка уровня 2кл.'!$B$41,'инд. оценка уровня 2кл.'!$B$40)</f>
        <v>НИЖЕ БАЗОВОГО</v>
      </c>
      <c r="R240" s="297"/>
      <c r="S240" s="297"/>
      <c r="T240" s="298"/>
    </row>
    <row r="241" spans="1:20" s="251" customFormat="1" x14ac:dyDescent="0.25">
      <c r="A241" s="25" t="s">
        <v>49</v>
      </c>
      <c r="B241" s="22" t="str">
        <f>'инд. прогресс 4 кл.'!C15</f>
        <v>D</v>
      </c>
      <c r="C241" s="22" t="str">
        <f>'инд. прогресс 4 кл.'!D15</f>
        <v>D</v>
      </c>
      <c r="D241" s="22" t="str">
        <f>'инд. прогресс 4 кл.'!E15</f>
        <v>D</v>
      </c>
      <c r="E241" s="22" t="str">
        <f>'инд. прогресс 4 кл.'!F15</f>
        <v>D</v>
      </c>
      <c r="F241" s="22" t="str">
        <f>'инд. прогресс 4 кл.'!G15</f>
        <v>D</v>
      </c>
      <c r="G241" s="22" t="str">
        <f>'инд. прогресс 4 кл.'!H15</f>
        <v>D</v>
      </c>
      <c r="H241" s="22" t="str">
        <f>'инд. прогресс 4 кл.'!I15</f>
        <v>D</v>
      </c>
      <c r="I241" s="22" t="str">
        <f>'инд. прогресс 4 кл.'!J15</f>
        <v>D</v>
      </c>
      <c r="J241" s="22" t="str">
        <f>'инд. прогресс 4 кл.'!K15</f>
        <v>D</v>
      </c>
      <c r="K241" s="22" t="str">
        <f>'инд. прогресс 4 кл.'!L15</f>
        <v>D</v>
      </c>
      <c r="L241" s="22" t="str">
        <f>'инд. прогресс 4 кл.'!M15</f>
        <v>D</v>
      </c>
      <c r="M241" s="22" t="str">
        <f>'инд. прогресс 4 кл.'!N15</f>
        <v>D</v>
      </c>
      <c r="N241" s="22" t="str">
        <f>'инд. прогресс 4 кл.'!O15</f>
        <v>D</v>
      </c>
      <c r="O241" s="22" t="str">
        <f>'инд. прогресс 4 кл.'!P15</f>
        <v>D</v>
      </c>
      <c r="P241" s="22" t="str">
        <f>'инд. прогресс 4 кл.'!Q15</f>
        <v>D</v>
      </c>
      <c r="Q241" s="22" t="str">
        <f>'инд. прогресс 4 кл.'!R15</f>
        <v>D</v>
      </c>
      <c r="R241" s="22" t="str">
        <f>'инд. прогресс 4 кл.'!S15</f>
        <v>D</v>
      </c>
      <c r="S241" s="22" t="str">
        <f>'инд. прогресс 4 кл.'!T15</f>
        <v>D</v>
      </c>
      <c r="T241" s="22" t="str">
        <f>'инд. прогресс 4 кл.'!U15</f>
        <v>D</v>
      </c>
    </row>
    <row r="242" spans="1:20" ht="13.8" thickBot="1" x14ac:dyDescent="0.3">
      <c r="A242" s="202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</row>
    <row r="243" spans="1:20" ht="12.9" customHeight="1" x14ac:dyDescent="0.25">
      <c r="A243" s="287" t="s">
        <v>42</v>
      </c>
      <c r="B243" s="288"/>
      <c r="C243" s="288"/>
      <c r="D243" s="288"/>
      <c r="E243" s="288"/>
      <c r="F243" s="289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</row>
    <row r="244" spans="1:20" ht="14.1" customHeight="1" thickBot="1" x14ac:dyDescent="0.3">
      <c r="A244" s="290"/>
      <c r="B244" s="291"/>
      <c r="C244" s="291"/>
      <c r="D244" s="291"/>
      <c r="E244" s="291"/>
      <c r="F244" s="292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</row>
    <row r="245" spans="1:20" x14ac:dyDescent="0.25">
      <c r="A245" s="32" t="s">
        <v>128</v>
      </c>
      <c r="B245" s="293">
        <f>SUM(B239:T239)</f>
        <v>0</v>
      </c>
      <c r="C245" s="294"/>
      <c r="D245" s="294"/>
      <c r="E245" s="294"/>
      <c r="F245" s="295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</row>
    <row r="246" spans="1:20" x14ac:dyDescent="0.25">
      <c r="A246" s="207" t="s">
        <v>30</v>
      </c>
      <c r="B246" s="449" t="str">
        <f>IF('инд. оценка уровня 4 кл.'!Y14=1,'инд. оценка уровня 2кл.'!$B$41,'инд. оценка уровня 2кл.'!$B$40)</f>
        <v>НИЖЕ БАЗОВОГО</v>
      </c>
      <c r="C246" s="450"/>
      <c r="D246" s="450"/>
      <c r="E246" s="450"/>
      <c r="F246" s="451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</row>
    <row r="247" spans="1:20" x14ac:dyDescent="0.25">
      <c r="A247" s="208"/>
      <c r="B247" s="448"/>
      <c r="C247" s="448"/>
      <c r="D247" s="448"/>
      <c r="E247" s="448"/>
      <c r="F247" s="448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</row>
    <row r="248" spans="1:20" x14ac:dyDescent="0.25">
      <c r="A248" s="35"/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</row>
    <row r="249" spans="1:20" x14ac:dyDescent="0.25">
      <c r="A249" s="35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</row>
    <row r="250" spans="1:20" x14ac:dyDescent="0.25">
      <c r="A250" s="36" t="s">
        <v>50</v>
      </c>
      <c r="B250" s="36"/>
      <c r="C250" s="27"/>
      <c r="D250" s="200"/>
      <c r="E250" s="200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</row>
    <row r="251" spans="1:20" x14ac:dyDescent="0.25">
      <c r="A251" s="37" t="s">
        <v>51</v>
      </c>
      <c r="B251" s="375"/>
      <c r="C251" s="375"/>
      <c r="D251" s="201"/>
      <c r="E251" s="200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</row>
    <row r="252" spans="1:20" x14ac:dyDescent="0.25">
      <c r="A252" s="37" t="s">
        <v>52</v>
      </c>
      <c r="B252" s="376"/>
      <c r="C252" s="376"/>
      <c r="D252" s="200"/>
      <c r="E252" s="200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</row>
    <row r="253" spans="1:20" x14ac:dyDescent="0.25">
      <c r="A253" s="35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</row>
    <row r="254" spans="1:20" x14ac:dyDescent="0.25">
      <c r="A254" s="35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</row>
    <row r="255" spans="1:20" x14ac:dyDescent="0.25">
      <c r="A255" s="35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</row>
    <row r="256" spans="1:20" x14ac:dyDescent="0.25">
      <c r="A256" s="35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</row>
    <row r="257" spans="1:21" x14ac:dyDescent="0.25">
      <c r="A257" s="35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</row>
    <row r="258" spans="1:21" x14ac:dyDescent="0.25">
      <c r="A258" s="35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</row>
    <row r="259" spans="1:21" x14ac:dyDescent="0.25">
      <c r="A259" s="35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</row>
    <row r="260" spans="1:21" x14ac:dyDescent="0.25">
      <c r="A260" s="35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</row>
    <row r="261" spans="1:21" ht="18" x14ac:dyDescent="0.25">
      <c r="A261" s="377" t="s">
        <v>142</v>
      </c>
      <c r="B261" s="377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  <c r="P261" s="377"/>
      <c r="Q261" s="377"/>
      <c r="R261" s="377"/>
      <c r="S261" s="377"/>
      <c r="T261" s="377"/>
      <c r="U261" s="377"/>
    </row>
    <row r="262" spans="1:21" ht="18" thickBot="1" x14ac:dyDescent="0.35">
      <c r="A262" s="378">
        <f>A265</f>
        <v>0</v>
      </c>
      <c r="B262" s="378"/>
      <c r="C262" s="378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15">
        <f>U236+1</f>
        <v>11</v>
      </c>
    </row>
    <row r="263" spans="1:21" ht="13.8" x14ac:dyDescent="0.3">
      <c r="A263" s="16"/>
      <c r="B263" s="302" t="s">
        <v>18</v>
      </c>
      <c r="C263" s="303"/>
      <c r="D263" s="447"/>
      <c r="E263" s="447"/>
      <c r="F263" s="304"/>
      <c r="G263" s="302" t="s">
        <v>19</v>
      </c>
      <c r="H263" s="303"/>
      <c r="I263" s="303"/>
      <c r="J263" s="303"/>
      <c r="K263" s="303"/>
      <c r="L263" s="303"/>
      <c r="M263" s="303"/>
      <c r="N263" s="303"/>
      <c r="O263" s="303"/>
      <c r="P263" s="303"/>
      <c r="Q263" s="302" t="s">
        <v>34</v>
      </c>
      <c r="R263" s="303"/>
      <c r="S263" s="447"/>
      <c r="T263" s="304"/>
    </row>
    <row r="264" spans="1:21" ht="141.6" thickBot="1" x14ac:dyDescent="0.3">
      <c r="A264" s="17"/>
      <c r="B264" s="18" t="s">
        <v>39</v>
      </c>
      <c r="C264" s="19" t="s">
        <v>3</v>
      </c>
      <c r="D264" s="194" t="s">
        <v>13</v>
      </c>
      <c r="E264" s="194" t="s">
        <v>93</v>
      </c>
      <c r="F264" s="20" t="s">
        <v>94</v>
      </c>
      <c r="G264" s="18" t="s">
        <v>4</v>
      </c>
      <c r="H264" s="19" t="s">
        <v>5</v>
      </c>
      <c r="I264" s="19" t="s">
        <v>36</v>
      </c>
      <c r="J264" s="19" t="s">
        <v>40</v>
      </c>
      <c r="K264" s="19" t="s">
        <v>35</v>
      </c>
      <c r="L264" s="19" t="s">
        <v>8</v>
      </c>
      <c r="M264" s="19" t="s">
        <v>17</v>
      </c>
      <c r="N264" s="19" t="s">
        <v>124</v>
      </c>
      <c r="O264" s="19" t="s">
        <v>90</v>
      </c>
      <c r="P264" s="19" t="s">
        <v>123</v>
      </c>
      <c r="Q264" s="18" t="s">
        <v>14</v>
      </c>
      <c r="R264" s="19" t="s">
        <v>15</v>
      </c>
      <c r="S264" s="194" t="s">
        <v>16</v>
      </c>
      <c r="T264" s="20" t="s">
        <v>131</v>
      </c>
    </row>
    <row r="265" spans="1:21" x14ac:dyDescent="0.25">
      <c r="A265" s="21">
        <f>'Первичные данные 4 кл.'!B16</f>
        <v>0</v>
      </c>
      <c r="B265" s="22">
        <f>'Первичные данные 4 кл.'!E16</f>
        <v>0</v>
      </c>
      <c r="C265" s="22">
        <f>'Первичные данные 4 кл.'!H16</f>
        <v>0</v>
      </c>
      <c r="D265" s="23">
        <f>'Первичные данные 4 кл.'!K16</f>
        <v>0</v>
      </c>
      <c r="E265" s="23">
        <f>'Первичные данные 4 кл.'!N16</f>
        <v>0</v>
      </c>
      <c r="F265" s="23">
        <f>'Первичные данные 4 кл.'!Q16</f>
        <v>0</v>
      </c>
      <c r="G265" s="23">
        <f>'Первичные данные 4 кл.'!U16</f>
        <v>0</v>
      </c>
      <c r="H265" s="23">
        <f>'Первичные данные 4 кл.'!Y16</f>
        <v>0</v>
      </c>
      <c r="I265" s="23">
        <f>'Первичные данные 4 кл.'!AC16</f>
        <v>0</v>
      </c>
      <c r="J265" s="23">
        <f>'Первичные данные 4 кл.'!AG16</f>
        <v>0</v>
      </c>
      <c r="K265" s="23">
        <f>'Первичные данные 4 кл.'!AK16</f>
        <v>0</v>
      </c>
      <c r="L265" s="23">
        <f>'Первичные данные 4 кл.'!AO16</f>
        <v>0</v>
      </c>
      <c r="M265" s="23">
        <f>'Первичные данные 4 кл.'!AS16</f>
        <v>0</v>
      </c>
      <c r="N265" s="23">
        <f>'Первичные данные 4 кл.'!AW16</f>
        <v>0</v>
      </c>
      <c r="O265" s="23">
        <f>'Первичные данные 4 кл.'!BA16</f>
        <v>0</v>
      </c>
      <c r="P265" s="23">
        <f>'Первичные данные 4 кл.'!BE16</f>
        <v>0</v>
      </c>
      <c r="Q265" s="23">
        <f>'Первичные данные 4 кл.'!BI16</f>
        <v>0</v>
      </c>
      <c r="R265" s="23">
        <f>'Первичные данные 4 кл.'!BM16</f>
        <v>0</v>
      </c>
      <c r="S265" s="23">
        <f>'Первичные данные 4 кл.'!BQ16</f>
        <v>0</v>
      </c>
      <c r="T265" s="23">
        <f>'Первичные данные 4 кл.'!BU16</f>
        <v>0</v>
      </c>
    </row>
    <row r="266" spans="1:21" ht="13.8" thickBot="1" x14ac:dyDescent="0.3">
      <c r="A266" s="25" t="s">
        <v>47</v>
      </c>
      <c r="B266" s="296" t="str">
        <f>IF('инд. оценка уровня 4 кл.'!V15=1,'инд. оценка уровня 2кл.'!$B$41,'инд. оценка уровня 2кл.'!$B$40)</f>
        <v>НИЖЕ БАЗОВОГО</v>
      </c>
      <c r="C266" s="297"/>
      <c r="D266" s="297"/>
      <c r="E266" s="297"/>
      <c r="F266" s="298"/>
      <c r="G266" s="296" t="str">
        <f>IF('инд. оценка уровня 4 кл.'!W15=1,'инд. оценка уровня 2кл.'!$B$41,'инд. оценка уровня 2кл.'!$B$40)</f>
        <v>НИЖЕ БАЗОВОГО</v>
      </c>
      <c r="H266" s="297"/>
      <c r="I266" s="297"/>
      <c r="J266" s="297"/>
      <c r="K266" s="297"/>
      <c r="L266" s="297"/>
      <c r="M266" s="297"/>
      <c r="N266" s="297"/>
      <c r="O266" s="297"/>
      <c r="P266" s="297"/>
      <c r="Q266" s="296" t="str">
        <f>IF('инд. оценка уровня 4 кл.'!X15=1,'инд. оценка уровня 2кл.'!$B$41,'инд. оценка уровня 2кл.'!$B$40)</f>
        <v>НИЖЕ БАЗОВОГО</v>
      </c>
      <c r="R266" s="297"/>
      <c r="S266" s="297"/>
      <c r="T266" s="298"/>
    </row>
    <row r="267" spans="1:21" s="251" customFormat="1" x14ac:dyDescent="0.25">
      <c r="A267" s="25" t="s">
        <v>49</v>
      </c>
      <c r="B267" s="22" t="str">
        <f>'инд. прогресс 4 кл.'!C16</f>
        <v>D</v>
      </c>
      <c r="C267" s="22" t="str">
        <f>'инд. прогресс 4 кл.'!D16</f>
        <v>D</v>
      </c>
      <c r="D267" s="22" t="str">
        <f>'инд. прогресс 4 кл.'!E16</f>
        <v>D</v>
      </c>
      <c r="E267" s="22" t="str">
        <f>'инд. прогресс 4 кл.'!F16</f>
        <v>D</v>
      </c>
      <c r="F267" s="22" t="str">
        <f>'инд. прогресс 4 кл.'!G16</f>
        <v>D</v>
      </c>
      <c r="G267" s="22" t="str">
        <f>'инд. прогресс 4 кл.'!H16</f>
        <v>D</v>
      </c>
      <c r="H267" s="22" t="str">
        <f>'инд. прогресс 4 кл.'!I16</f>
        <v>D</v>
      </c>
      <c r="I267" s="22" t="str">
        <f>'инд. прогресс 4 кл.'!J16</f>
        <v>D</v>
      </c>
      <c r="J267" s="22" t="str">
        <f>'инд. прогресс 4 кл.'!K16</f>
        <v>D</v>
      </c>
      <c r="K267" s="22" t="str">
        <f>'инд. прогресс 4 кл.'!L16</f>
        <v>D</v>
      </c>
      <c r="L267" s="22" t="str">
        <f>'инд. прогресс 4 кл.'!M16</f>
        <v>D</v>
      </c>
      <c r="M267" s="22" t="str">
        <f>'инд. прогресс 4 кл.'!N16</f>
        <v>D</v>
      </c>
      <c r="N267" s="22" t="str">
        <f>'инд. прогресс 4 кл.'!O16</f>
        <v>D</v>
      </c>
      <c r="O267" s="22" t="str">
        <f>'инд. прогресс 4 кл.'!P16</f>
        <v>D</v>
      </c>
      <c r="P267" s="22" t="str">
        <f>'инд. прогресс 4 кл.'!Q16</f>
        <v>D</v>
      </c>
      <c r="Q267" s="22" t="str">
        <f>'инд. прогресс 4 кл.'!R16</f>
        <v>D</v>
      </c>
      <c r="R267" s="22" t="str">
        <f>'инд. прогресс 4 кл.'!S16</f>
        <v>D</v>
      </c>
      <c r="S267" s="22" t="str">
        <f>'инд. прогресс 4 кл.'!T16</f>
        <v>D</v>
      </c>
      <c r="T267" s="22" t="str">
        <f>'инд. прогресс 4 кл.'!U16</f>
        <v>D</v>
      </c>
    </row>
    <row r="268" spans="1:21" ht="13.8" thickBot="1" x14ac:dyDescent="0.3">
      <c r="A268" s="202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</row>
    <row r="269" spans="1:21" ht="12.9" customHeight="1" x14ac:dyDescent="0.25">
      <c r="A269" s="287" t="s">
        <v>42</v>
      </c>
      <c r="B269" s="288"/>
      <c r="C269" s="288"/>
      <c r="D269" s="288"/>
      <c r="E269" s="288"/>
      <c r="F269" s="289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</row>
    <row r="270" spans="1:21" ht="14.1" customHeight="1" thickBot="1" x14ac:dyDescent="0.3">
      <c r="A270" s="290"/>
      <c r="B270" s="291"/>
      <c r="C270" s="291"/>
      <c r="D270" s="291"/>
      <c r="E270" s="291"/>
      <c r="F270" s="292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</row>
    <row r="271" spans="1:21" x14ac:dyDescent="0.25">
      <c r="A271" s="32" t="s">
        <v>128</v>
      </c>
      <c r="B271" s="293">
        <f>SUM(B265:T265)</f>
        <v>0</v>
      </c>
      <c r="C271" s="294"/>
      <c r="D271" s="294"/>
      <c r="E271" s="294"/>
      <c r="F271" s="295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</row>
    <row r="272" spans="1:21" x14ac:dyDescent="0.25">
      <c r="A272" s="207" t="s">
        <v>30</v>
      </c>
      <c r="B272" s="449" t="str">
        <f>IF('инд. оценка уровня 4 кл.'!Y15=1,'инд. оценка уровня 2кл.'!$B$41,'инд. оценка уровня 2кл.'!$B$40)</f>
        <v>НИЖЕ БАЗОВОГО</v>
      </c>
      <c r="C272" s="450"/>
      <c r="D272" s="450"/>
      <c r="E272" s="450"/>
      <c r="F272" s="451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</row>
    <row r="273" spans="1:21" x14ac:dyDescent="0.25">
      <c r="A273" s="208"/>
      <c r="B273" s="448"/>
      <c r="C273" s="448"/>
      <c r="D273" s="448"/>
      <c r="E273" s="448"/>
      <c r="F273" s="448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</row>
    <row r="274" spans="1:21" x14ac:dyDescent="0.25">
      <c r="A274" s="35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</row>
    <row r="275" spans="1:21" x14ac:dyDescent="0.25">
      <c r="A275" s="35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</row>
    <row r="276" spans="1:21" x14ac:dyDescent="0.25">
      <c r="A276" s="36" t="s">
        <v>50</v>
      </c>
      <c r="B276" s="36"/>
      <c r="C276" s="27"/>
      <c r="D276" s="200"/>
      <c r="E276" s="200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</row>
    <row r="277" spans="1:21" x14ac:dyDescent="0.25">
      <c r="A277" s="37" t="s">
        <v>51</v>
      </c>
      <c r="B277" s="375"/>
      <c r="C277" s="375"/>
      <c r="D277" s="201"/>
      <c r="E277" s="200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</row>
    <row r="278" spans="1:21" x14ac:dyDescent="0.25">
      <c r="A278" s="37" t="s">
        <v>52</v>
      </c>
      <c r="B278" s="376"/>
      <c r="C278" s="376"/>
      <c r="D278" s="200"/>
      <c r="E278" s="200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</row>
    <row r="279" spans="1:21" x14ac:dyDescent="0.25">
      <c r="A279" s="35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</row>
    <row r="280" spans="1:21" x14ac:dyDescent="0.25">
      <c r="A280" s="35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</row>
    <row r="281" spans="1:21" x14ac:dyDescent="0.25">
      <c r="A281" s="35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</row>
    <row r="282" spans="1:21" x14ac:dyDescent="0.25">
      <c r="A282" s="35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</row>
    <row r="283" spans="1:21" x14ac:dyDescent="0.25">
      <c r="A283" s="35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</row>
    <row r="284" spans="1:21" x14ac:dyDescent="0.25">
      <c r="A284" s="35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</row>
    <row r="285" spans="1:21" x14ac:dyDescent="0.25">
      <c r="A285" s="35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</row>
    <row r="286" spans="1:21" x14ac:dyDescent="0.25">
      <c r="A286" s="35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</row>
    <row r="287" spans="1:21" ht="18" x14ac:dyDescent="0.25">
      <c r="A287" s="377" t="s">
        <v>142</v>
      </c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  <c r="P287" s="377"/>
      <c r="Q287" s="377"/>
      <c r="R287" s="377"/>
      <c r="S287" s="377"/>
      <c r="T287" s="377"/>
      <c r="U287" s="377"/>
    </row>
    <row r="288" spans="1:21" ht="18" thickBot="1" x14ac:dyDescent="0.35">
      <c r="A288" s="378">
        <f>A291</f>
        <v>0</v>
      </c>
      <c r="B288" s="378"/>
      <c r="C288" s="378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15">
        <f>U262+1</f>
        <v>12</v>
      </c>
    </row>
    <row r="289" spans="1:20" ht="13.8" x14ac:dyDescent="0.3">
      <c r="A289" s="16"/>
      <c r="B289" s="302" t="s">
        <v>18</v>
      </c>
      <c r="C289" s="303"/>
      <c r="D289" s="447"/>
      <c r="E289" s="447"/>
      <c r="F289" s="304"/>
      <c r="G289" s="302" t="s">
        <v>19</v>
      </c>
      <c r="H289" s="303"/>
      <c r="I289" s="303"/>
      <c r="J289" s="303"/>
      <c r="K289" s="303"/>
      <c r="L289" s="303"/>
      <c r="M289" s="303"/>
      <c r="N289" s="303"/>
      <c r="O289" s="303"/>
      <c r="P289" s="303"/>
      <c r="Q289" s="302" t="s">
        <v>34</v>
      </c>
      <c r="R289" s="303"/>
      <c r="S289" s="447"/>
      <c r="T289" s="304"/>
    </row>
    <row r="290" spans="1:20" ht="141.6" thickBot="1" x14ac:dyDescent="0.3">
      <c r="A290" s="17"/>
      <c r="B290" s="18" t="s">
        <v>39</v>
      </c>
      <c r="C290" s="19" t="s">
        <v>3</v>
      </c>
      <c r="D290" s="194" t="s">
        <v>13</v>
      </c>
      <c r="E290" s="194" t="s">
        <v>93</v>
      </c>
      <c r="F290" s="20" t="s">
        <v>94</v>
      </c>
      <c r="G290" s="18" t="s">
        <v>4</v>
      </c>
      <c r="H290" s="19" t="s">
        <v>5</v>
      </c>
      <c r="I290" s="19" t="s">
        <v>36</v>
      </c>
      <c r="J290" s="19" t="s">
        <v>40</v>
      </c>
      <c r="K290" s="19" t="s">
        <v>35</v>
      </c>
      <c r="L290" s="19" t="s">
        <v>8</v>
      </c>
      <c r="M290" s="19" t="s">
        <v>17</v>
      </c>
      <c r="N290" s="19" t="s">
        <v>124</v>
      </c>
      <c r="O290" s="19" t="s">
        <v>90</v>
      </c>
      <c r="P290" s="19" t="s">
        <v>123</v>
      </c>
      <c r="Q290" s="18" t="s">
        <v>14</v>
      </c>
      <c r="R290" s="19" t="s">
        <v>15</v>
      </c>
      <c r="S290" s="194" t="s">
        <v>16</v>
      </c>
      <c r="T290" s="20" t="s">
        <v>131</v>
      </c>
    </row>
    <row r="291" spans="1:20" x14ac:dyDescent="0.25">
      <c r="A291" s="21">
        <f>'Первичные данные 4 кл.'!B17</f>
        <v>0</v>
      </c>
      <c r="B291" s="22">
        <f>'Первичные данные 4 кл.'!E17</f>
        <v>0</v>
      </c>
      <c r="C291" s="22">
        <f>'Первичные данные 4 кл.'!H17</f>
        <v>0</v>
      </c>
      <c r="D291" s="23">
        <f>'Первичные данные 4 кл.'!K17</f>
        <v>0</v>
      </c>
      <c r="E291" s="23">
        <f>'Первичные данные 4 кл.'!N17</f>
        <v>0</v>
      </c>
      <c r="F291" s="23">
        <f>'Первичные данные 4 кл.'!Q17</f>
        <v>0</v>
      </c>
      <c r="G291" s="23">
        <f>'Первичные данные 4 кл.'!U17</f>
        <v>0</v>
      </c>
      <c r="H291" s="23">
        <f>'Первичные данные 4 кл.'!Y17</f>
        <v>0</v>
      </c>
      <c r="I291" s="23">
        <f>'Первичные данные 4 кл.'!AC17</f>
        <v>0</v>
      </c>
      <c r="J291" s="23">
        <f>'Первичные данные 4 кл.'!AG17</f>
        <v>0</v>
      </c>
      <c r="K291" s="23">
        <f>'Первичные данные 4 кл.'!AK17</f>
        <v>0</v>
      </c>
      <c r="L291" s="23">
        <f>'Первичные данные 4 кл.'!AO17</f>
        <v>0</v>
      </c>
      <c r="M291" s="23">
        <f>'Первичные данные 4 кл.'!AS17</f>
        <v>0</v>
      </c>
      <c r="N291" s="23">
        <f>'Первичные данные 4 кл.'!AW17</f>
        <v>0</v>
      </c>
      <c r="O291" s="23">
        <f>'Первичные данные 4 кл.'!BA17</f>
        <v>0</v>
      </c>
      <c r="P291" s="23">
        <f>'Первичные данные 4 кл.'!BE17</f>
        <v>0</v>
      </c>
      <c r="Q291" s="23">
        <f>'Первичные данные 4 кл.'!BI17</f>
        <v>0</v>
      </c>
      <c r="R291" s="23">
        <f>'Первичные данные 4 кл.'!BM17</f>
        <v>0</v>
      </c>
      <c r="S291" s="23">
        <f>'Первичные данные 4 кл.'!BQ17</f>
        <v>0</v>
      </c>
      <c r="T291" s="23">
        <f>'Первичные данные 4 кл.'!BU17</f>
        <v>0</v>
      </c>
    </row>
    <row r="292" spans="1:20" ht="13.8" thickBot="1" x14ac:dyDescent="0.3">
      <c r="A292" s="25" t="s">
        <v>47</v>
      </c>
      <c r="B292" s="296" t="str">
        <f>IF('инд. оценка уровня 4 кл.'!V16=1,'инд. оценка уровня 2кл.'!$B$41,'инд. оценка уровня 2кл.'!$B$40)</f>
        <v>НИЖЕ БАЗОВОГО</v>
      </c>
      <c r="C292" s="297"/>
      <c r="D292" s="297"/>
      <c r="E292" s="297"/>
      <c r="F292" s="298"/>
      <c r="G292" s="296" t="str">
        <f>IF('инд. оценка уровня 4 кл.'!W16=1,'инд. оценка уровня 2кл.'!$B$41,'инд. оценка уровня 2кл.'!$B$40)</f>
        <v>НИЖЕ БАЗОВОГО</v>
      </c>
      <c r="H292" s="297"/>
      <c r="I292" s="297"/>
      <c r="J292" s="297"/>
      <c r="K292" s="297"/>
      <c r="L292" s="297"/>
      <c r="M292" s="297"/>
      <c r="N292" s="297"/>
      <c r="O292" s="297"/>
      <c r="P292" s="297"/>
      <c r="Q292" s="296" t="str">
        <f>IF('инд. оценка уровня 4 кл.'!X16=1,'инд. оценка уровня 2кл.'!$B$41,'инд. оценка уровня 2кл.'!$B$40)</f>
        <v>НИЖЕ БАЗОВОГО</v>
      </c>
      <c r="R292" s="297"/>
      <c r="S292" s="297"/>
      <c r="T292" s="298"/>
    </row>
    <row r="293" spans="1:20" s="251" customFormat="1" x14ac:dyDescent="0.25">
      <c r="A293" s="25" t="s">
        <v>49</v>
      </c>
      <c r="B293" s="22" t="str">
        <f>'инд. прогресс 4 кл.'!C17</f>
        <v>D</v>
      </c>
      <c r="C293" s="22" t="str">
        <f>'инд. прогресс 4 кл.'!D17</f>
        <v>D</v>
      </c>
      <c r="D293" s="22" t="str">
        <f>'инд. прогресс 4 кл.'!E17</f>
        <v>D</v>
      </c>
      <c r="E293" s="22" t="str">
        <f>'инд. прогресс 4 кл.'!F17</f>
        <v>D</v>
      </c>
      <c r="F293" s="22" t="str">
        <f>'инд. прогресс 4 кл.'!G17</f>
        <v>D</v>
      </c>
      <c r="G293" s="22" t="str">
        <f>'инд. прогресс 4 кл.'!H17</f>
        <v>D</v>
      </c>
      <c r="H293" s="22" t="str">
        <f>'инд. прогресс 4 кл.'!I17</f>
        <v>D</v>
      </c>
      <c r="I293" s="22" t="str">
        <f>'инд. прогресс 4 кл.'!J17</f>
        <v>D</v>
      </c>
      <c r="J293" s="22" t="str">
        <f>'инд. прогресс 4 кл.'!K17</f>
        <v>D</v>
      </c>
      <c r="K293" s="22" t="str">
        <f>'инд. прогресс 4 кл.'!L17</f>
        <v>D</v>
      </c>
      <c r="L293" s="22" t="str">
        <f>'инд. прогресс 4 кл.'!M17</f>
        <v>D</v>
      </c>
      <c r="M293" s="22" t="str">
        <f>'инд. прогресс 4 кл.'!N17</f>
        <v>D</v>
      </c>
      <c r="N293" s="22" t="str">
        <f>'инд. прогресс 4 кл.'!O17</f>
        <v>D</v>
      </c>
      <c r="O293" s="22" t="str">
        <f>'инд. прогресс 4 кл.'!P17</f>
        <v>D</v>
      </c>
      <c r="P293" s="22" t="str">
        <f>'инд. прогресс 4 кл.'!Q17</f>
        <v>D</v>
      </c>
      <c r="Q293" s="22" t="str">
        <f>'инд. прогресс 4 кл.'!R17</f>
        <v>D</v>
      </c>
      <c r="R293" s="22" t="str">
        <f>'инд. прогресс 4 кл.'!S17</f>
        <v>D</v>
      </c>
      <c r="S293" s="22" t="str">
        <f>'инд. прогресс 4 кл.'!T17</f>
        <v>D</v>
      </c>
      <c r="T293" s="22" t="str">
        <f>'инд. прогресс 4 кл.'!U17</f>
        <v>D</v>
      </c>
    </row>
    <row r="294" spans="1:20" ht="13.8" thickBot="1" x14ac:dyDescent="0.3">
      <c r="A294" s="202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</row>
    <row r="295" spans="1:20" ht="12.9" customHeight="1" x14ac:dyDescent="0.25">
      <c r="A295" s="287" t="s">
        <v>42</v>
      </c>
      <c r="B295" s="288"/>
      <c r="C295" s="288"/>
      <c r="D295" s="288"/>
      <c r="E295" s="288"/>
      <c r="F295" s="289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</row>
    <row r="296" spans="1:20" ht="14.1" customHeight="1" thickBot="1" x14ac:dyDescent="0.3">
      <c r="A296" s="290"/>
      <c r="B296" s="291"/>
      <c r="C296" s="291"/>
      <c r="D296" s="291"/>
      <c r="E296" s="291"/>
      <c r="F296" s="292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</row>
    <row r="297" spans="1:20" x14ac:dyDescent="0.25">
      <c r="A297" s="32" t="s">
        <v>128</v>
      </c>
      <c r="B297" s="293">
        <f>SUM(B291:T291)</f>
        <v>0</v>
      </c>
      <c r="C297" s="294"/>
      <c r="D297" s="294"/>
      <c r="E297" s="294"/>
      <c r="F297" s="295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</row>
    <row r="298" spans="1:20" x14ac:dyDescent="0.25">
      <c r="A298" s="207" t="s">
        <v>30</v>
      </c>
      <c r="B298" s="449" t="str">
        <f>IF('инд. оценка уровня 4 кл.'!Y16=1,'инд. оценка уровня 2кл.'!$B$41,'инд. оценка уровня 2кл.'!$B$40)</f>
        <v>НИЖЕ БАЗОВОГО</v>
      </c>
      <c r="C298" s="450"/>
      <c r="D298" s="450"/>
      <c r="E298" s="450"/>
      <c r="F298" s="451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</row>
    <row r="299" spans="1:20" x14ac:dyDescent="0.25">
      <c r="A299" s="208"/>
      <c r="B299" s="448"/>
      <c r="C299" s="448"/>
      <c r="D299" s="448"/>
      <c r="E299" s="448"/>
      <c r="F299" s="448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</row>
    <row r="300" spans="1:20" x14ac:dyDescent="0.25">
      <c r="A300" s="35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</row>
    <row r="301" spans="1:20" x14ac:dyDescent="0.25">
      <c r="A301" s="35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</row>
    <row r="302" spans="1:20" x14ac:dyDescent="0.25">
      <c r="A302" s="36" t="s">
        <v>50</v>
      </c>
      <c r="B302" s="36"/>
      <c r="C302" s="27"/>
      <c r="D302" s="200"/>
      <c r="E302" s="200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</row>
    <row r="303" spans="1:20" x14ac:dyDescent="0.25">
      <c r="A303" s="37" t="s">
        <v>51</v>
      </c>
      <c r="B303" s="375"/>
      <c r="C303" s="375"/>
      <c r="D303" s="201"/>
      <c r="E303" s="200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</row>
    <row r="304" spans="1:20" x14ac:dyDescent="0.25">
      <c r="A304" s="37" t="s">
        <v>52</v>
      </c>
      <c r="B304" s="376"/>
      <c r="C304" s="376"/>
      <c r="D304" s="200"/>
      <c r="E304" s="200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</row>
    <row r="305" spans="1:21" x14ac:dyDescent="0.25">
      <c r="A305" s="35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</row>
    <row r="306" spans="1:21" x14ac:dyDescent="0.25">
      <c r="A306" s="35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</row>
    <row r="307" spans="1:21" x14ac:dyDescent="0.25">
      <c r="A307" s="35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</row>
    <row r="308" spans="1:21" x14ac:dyDescent="0.25">
      <c r="A308" s="35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</row>
    <row r="309" spans="1:21" x14ac:dyDescent="0.25">
      <c r="A309" s="35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</row>
    <row r="310" spans="1:21" x14ac:dyDescent="0.25">
      <c r="A310" s="35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</row>
    <row r="311" spans="1:21" x14ac:dyDescent="0.25">
      <c r="A311" s="35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</row>
    <row r="312" spans="1:21" x14ac:dyDescent="0.25">
      <c r="A312" s="35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</row>
    <row r="313" spans="1:21" ht="18" x14ac:dyDescent="0.25">
      <c r="A313" s="377" t="s">
        <v>142</v>
      </c>
      <c r="B313" s="377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377"/>
      <c r="R313" s="377"/>
      <c r="S313" s="377"/>
      <c r="T313" s="377"/>
      <c r="U313" s="377"/>
    </row>
    <row r="314" spans="1:21" ht="18" thickBot="1" x14ac:dyDescent="0.35">
      <c r="A314" s="378">
        <f>A317</f>
        <v>0</v>
      </c>
      <c r="B314" s="378"/>
      <c r="C314" s="378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15">
        <f>U288+1</f>
        <v>13</v>
      </c>
    </row>
    <row r="315" spans="1:21" ht="13.8" x14ac:dyDescent="0.3">
      <c r="A315" s="16"/>
      <c r="B315" s="302" t="s">
        <v>18</v>
      </c>
      <c r="C315" s="303"/>
      <c r="D315" s="447"/>
      <c r="E315" s="447"/>
      <c r="F315" s="304"/>
      <c r="G315" s="302" t="s">
        <v>19</v>
      </c>
      <c r="H315" s="303"/>
      <c r="I315" s="303"/>
      <c r="J315" s="303"/>
      <c r="K315" s="303"/>
      <c r="L315" s="303"/>
      <c r="M315" s="303"/>
      <c r="N315" s="303"/>
      <c r="O315" s="303"/>
      <c r="P315" s="303"/>
      <c r="Q315" s="302" t="s">
        <v>34</v>
      </c>
      <c r="R315" s="303"/>
      <c r="S315" s="447"/>
      <c r="T315" s="304"/>
    </row>
    <row r="316" spans="1:21" ht="141.6" thickBot="1" x14ac:dyDescent="0.3">
      <c r="A316" s="17"/>
      <c r="B316" s="18" t="s">
        <v>39</v>
      </c>
      <c r="C316" s="19" t="s">
        <v>3</v>
      </c>
      <c r="D316" s="194" t="s">
        <v>13</v>
      </c>
      <c r="E316" s="194" t="s">
        <v>93</v>
      </c>
      <c r="F316" s="20" t="s">
        <v>94</v>
      </c>
      <c r="G316" s="18" t="s">
        <v>4</v>
      </c>
      <c r="H316" s="19" t="s">
        <v>5</v>
      </c>
      <c r="I316" s="19" t="s">
        <v>36</v>
      </c>
      <c r="J316" s="19" t="s">
        <v>40</v>
      </c>
      <c r="K316" s="19" t="s">
        <v>35</v>
      </c>
      <c r="L316" s="19" t="s">
        <v>8</v>
      </c>
      <c r="M316" s="19" t="s">
        <v>17</v>
      </c>
      <c r="N316" s="19" t="s">
        <v>124</v>
      </c>
      <c r="O316" s="19" t="s">
        <v>90</v>
      </c>
      <c r="P316" s="19" t="s">
        <v>123</v>
      </c>
      <c r="Q316" s="18" t="s">
        <v>14</v>
      </c>
      <c r="R316" s="19" t="s">
        <v>15</v>
      </c>
      <c r="S316" s="194" t="s">
        <v>16</v>
      </c>
      <c r="T316" s="20" t="s">
        <v>131</v>
      </c>
    </row>
    <row r="317" spans="1:21" x14ac:dyDescent="0.25">
      <c r="A317" s="21">
        <f>'Первичные данные 4 кл.'!B18</f>
        <v>0</v>
      </c>
      <c r="B317" s="22">
        <f>'Первичные данные 4 кл.'!E18</f>
        <v>0</v>
      </c>
      <c r="C317" s="22">
        <f>'Первичные данные 4 кл.'!H18</f>
        <v>0</v>
      </c>
      <c r="D317" s="23">
        <f>'Первичные данные 4 кл.'!K18</f>
        <v>0</v>
      </c>
      <c r="E317" s="23">
        <f>'Первичные данные 4 кл.'!N18</f>
        <v>0</v>
      </c>
      <c r="F317" s="23">
        <f>'Первичные данные 4 кл.'!Q18</f>
        <v>0</v>
      </c>
      <c r="G317" s="23">
        <f>'Первичные данные 4 кл.'!U18</f>
        <v>0</v>
      </c>
      <c r="H317" s="23">
        <f>'Первичные данные 4 кл.'!Y18</f>
        <v>0</v>
      </c>
      <c r="I317" s="23">
        <f>'Первичные данные 4 кл.'!AC18</f>
        <v>0</v>
      </c>
      <c r="J317" s="23">
        <f>'Первичные данные 4 кл.'!AG18</f>
        <v>0</v>
      </c>
      <c r="K317" s="23">
        <f>'Первичные данные 4 кл.'!AK18</f>
        <v>0</v>
      </c>
      <c r="L317" s="23">
        <f>'Первичные данные 4 кл.'!AO18</f>
        <v>0</v>
      </c>
      <c r="M317" s="23">
        <f>'Первичные данные 4 кл.'!AS18</f>
        <v>0</v>
      </c>
      <c r="N317" s="23">
        <f>'Первичные данные 4 кл.'!AW18</f>
        <v>0</v>
      </c>
      <c r="O317" s="23">
        <f>'Первичные данные 4 кл.'!BA18</f>
        <v>0</v>
      </c>
      <c r="P317" s="23">
        <f>'Первичные данные 4 кл.'!BE18</f>
        <v>0</v>
      </c>
      <c r="Q317" s="23">
        <f>'Первичные данные 4 кл.'!BI18</f>
        <v>0</v>
      </c>
      <c r="R317" s="23">
        <f>'Первичные данные 4 кл.'!BM18</f>
        <v>0</v>
      </c>
      <c r="S317" s="23">
        <f>'Первичные данные 4 кл.'!BQ18</f>
        <v>0</v>
      </c>
      <c r="T317" s="23">
        <f>'Первичные данные 4 кл.'!BU18</f>
        <v>0</v>
      </c>
    </row>
    <row r="318" spans="1:21" ht="13.8" thickBot="1" x14ac:dyDescent="0.3">
      <c r="A318" s="25" t="s">
        <v>47</v>
      </c>
      <c r="B318" s="296" t="str">
        <f>IF('инд. оценка уровня 4 кл.'!V17=1,'инд. оценка уровня 2кл.'!$B$41,'инд. оценка уровня 2кл.'!$B$40)</f>
        <v>НИЖЕ БАЗОВОГО</v>
      </c>
      <c r="C318" s="297"/>
      <c r="D318" s="297"/>
      <c r="E318" s="297"/>
      <c r="F318" s="298"/>
      <c r="G318" s="296" t="str">
        <f>IF('инд. оценка уровня 4 кл.'!W17=1,'инд. оценка уровня 2кл.'!$B$41,'инд. оценка уровня 2кл.'!$B$40)</f>
        <v>НИЖЕ БАЗОВОГО</v>
      </c>
      <c r="H318" s="297"/>
      <c r="I318" s="297"/>
      <c r="J318" s="297"/>
      <c r="K318" s="297"/>
      <c r="L318" s="297"/>
      <c r="M318" s="297"/>
      <c r="N318" s="297"/>
      <c r="O318" s="297"/>
      <c r="P318" s="297"/>
      <c r="Q318" s="296" t="str">
        <f>IF('инд. оценка уровня 4 кл.'!X17=1,'инд. оценка уровня 2кл.'!$B$41,'инд. оценка уровня 2кл.'!$B$40)</f>
        <v>НИЖЕ БАЗОВОГО</v>
      </c>
      <c r="R318" s="297"/>
      <c r="S318" s="297"/>
      <c r="T318" s="298"/>
    </row>
    <row r="319" spans="1:21" s="251" customFormat="1" x14ac:dyDescent="0.25">
      <c r="A319" s="25" t="s">
        <v>49</v>
      </c>
      <c r="B319" s="22" t="str">
        <f>'инд. прогресс 4 кл.'!C18</f>
        <v>D</v>
      </c>
      <c r="C319" s="22" t="str">
        <f>'инд. прогресс 4 кл.'!D18</f>
        <v>D</v>
      </c>
      <c r="D319" s="22" t="str">
        <f>'инд. прогресс 4 кл.'!E18</f>
        <v>D</v>
      </c>
      <c r="E319" s="22" t="str">
        <f>'инд. прогресс 4 кл.'!F18</f>
        <v>D</v>
      </c>
      <c r="F319" s="22" t="str">
        <f>'инд. прогресс 4 кл.'!G18</f>
        <v>D</v>
      </c>
      <c r="G319" s="22" t="str">
        <f>'инд. прогресс 4 кл.'!H18</f>
        <v>D</v>
      </c>
      <c r="H319" s="22" t="str">
        <f>'инд. прогресс 4 кл.'!I18</f>
        <v>D</v>
      </c>
      <c r="I319" s="22" t="str">
        <f>'инд. прогресс 4 кл.'!J18</f>
        <v>D</v>
      </c>
      <c r="J319" s="22" t="str">
        <f>'инд. прогресс 4 кл.'!K18</f>
        <v>D</v>
      </c>
      <c r="K319" s="22" t="str">
        <f>'инд. прогресс 4 кл.'!L18</f>
        <v>D</v>
      </c>
      <c r="L319" s="22" t="str">
        <f>'инд. прогресс 4 кл.'!M18</f>
        <v>D</v>
      </c>
      <c r="M319" s="22" t="str">
        <f>'инд. прогресс 4 кл.'!N18</f>
        <v>D</v>
      </c>
      <c r="N319" s="22" t="str">
        <f>'инд. прогресс 4 кл.'!O18</f>
        <v>D</v>
      </c>
      <c r="O319" s="22" t="str">
        <f>'инд. прогресс 4 кл.'!P18</f>
        <v>D</v>
      </c>
      <c r="P319" s="22" t="str">
        <f>'инд. прогресс 4 кл.'!Q18</f>
        <v>D</v>
      </c>
      <c r="Q319" s="22" t="str">
        <f>'инд. прогресс 4 кл.'!R18</f>
        <v>D</v>
      </c>
      <c r="R319" s="22" t="str">
        <f>'инд. прогресс 4 кл.'!S18</f>
        <v>D</v>
      </c>
      <c r="S319" s="22" t="str">
        <f>'инд. прогресс 4 кл.'!T18</f>
        <v>D</v>
      </c>
      <c r="T319" s="22" t="str">
        <f>'инд. прогресс 4 кл.'!U18</f>
        <v>D</v>
      </c>
    </row>
    <row r="320" spans="1:21" ht="13.8" thickBot="1" x14ac:dyDescent="0.3">
      <c r="A320" s="202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</row>
    <row r="321" spans="1:20" ht="12.9" customHeight="1" x14ac:dyDescent="0.25">
      <c r="A321" s="287" t="s">
        <v>42</v>
      </c>
      <c r="B321" s="288"/>
      <c r="C321" s="288"/>
      <c r="D321" s="288"/>
      <c r="E321" s="288"/>
      <c r="F321" s="289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</row>
    <row r="322" spans="1:20" ht="14.1" customHeight="1" thickBot="1" x14ac:dyDescent="0.3">
      <c r="A322" s="290"/>
      <c r="B322" s="291"/>
      <c r="C322" s="291"/>
      <c r="D322" s="291"/>
      <c r="E322" s="291"/>
      <c r="F322" s="292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</row>
    <row r="323" spans="1:20" x14ac:dyDescent="0.25">
      <c r="A323" s="32" t="s">
        <v>128</v>
      </c>
      <c r="B323" s="293">
        <f>SUM(B317:T317)</f>
        <v>0</v>
      </c>
      <c r="C323" s="294"/>
      <c r="D323" s="294"/>
      <c r="E323" s="294"/>
      <c r="F323" s="295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</row>
    <row r="324" spans="1:20" x14ac:dyDescent="0.25">
      <c r="A324" s="207" t="s">
        <v>30</v>
      </c>
      <c r="B324" s="449" t="str">
        <f>IF('инд. оценка уровня 4 кл.'!Y17=1,'инд. оценка уровня 2кл.'!$B$41,'инд. оценка уровня 2кл.'!$B$40)</f>
        <v>НИЖЕ БАЗОВОГО</v>
      </c>
      <c r="C324" s="450"/>
      <c r="D324" s="450"/>
      <c r="E324" s="450"/>
      <c r="F324" s="451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</row>
    <row r="325" spans="1:20" x14ac:dyDescent="0.25">
      <c r="A325" s="208"/>
      <c r="B325" s="448"/>
      <c r="C325" s="448"/>
      <c r="D325" s="448"/>
      <c r="E325" s="448"/>
      <c r="F325" s="448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</row>
    <row r="326" spans="1:20" x14ac:dyDescent="0.25">
      <c r="A326" s="35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</row>
    <row r="327" spans="1:20" x14ac:dyDescent="0.25">
      <c r="A327" s="35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</row>
    <row r="328" spans="1:20" x14ac:dyDescent="0.25">
      <c r="A328" s="36" t="s">
        <v>50</v>
      </c>
      <c r="B328" s="36"/>
      <c r="C328" s="27"/>
      <c r="D328" s="200"/>
      <c r="E328" s="200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</row>
    <row r="329" spans="1:20" x14ac:dyDescent="0.25">
      <c r="A329" s="37" t="s">
        <v>51</v>
      </c>
      <c r="B329" s="375"/>
      <c r="C329" s="375"/>
      <c r="D329" s="201"/>
      <c r="E329" s="200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</row>
    <row r="330" spans="1:20" x14ac:dyDescent="0.25">
      <c r="A330" s="37" t="s">
        <v>52</v>
      </c>
      <c r="B330" s="376"/>
      <c r="C330" s="376"/>
      <c r="D330" s="200"/>
      <c r="E330" s="200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</row>
    <row r="331" spans="1:20" x14ac:dyDescent="0.25">
      <c r="A331" s="35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</row>
    <row r="332" spans="1:20" x14ac:dyDescent="0.25">
      <c r="A332" s="35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</row>
    <row r="333" spans="1:20" x14ac:dyDescent="0.25">
      <c r="A333" s="35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</row>
    <row r="334" spans="1:20" x14ac:dyDescent="0.25">
      <c r="A334" s="35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</row>
    <row r="335" spans="1:20" x14ac:dyDescent="0.25">
      <c r="A335" s="35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</row>
    <row r="336" spans="1:20" x14ac:dyDescent="0.25">
      <c r="A336" s="35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</row>
    <row r="337" spans="1:21" x14ac:dyDescent="0.25">
      <c r="A337" s="35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</row>
    <row r="338" spans="1:21" x14ac:dyDescent="0.25">
      <c r="A338" s="35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</row>
    <row r="339" spans="1:21" ht="18" x14ac:dyDescent="0.25">
      <c r="A339" s="377" t="s">
        <v>142</v>
      </c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377"/>
      <c r="P339" s="377"/>
      <c r="Q339" s="377"/>
      <c r="R339" s="377"/>
      <c r="S339" s="377"/>
      <c r="T339" s="377"/>
      <c r="U339" s="377"/>
    </row>
    <row r="340" spans="1:21" ht="18" thickBot="1" x14ac:dyDescent="0.35">
      <c r="A340" s="378">
        <f>A343</f>
        <v>0</v>
      </c>
      <c r="B340" s="378"/>
      <c r="C340" s="378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15">
        <f>U314+1</f>
        <v>14</v>
      </c>
    </row>
    <row r="341" spans="1:21" ht="13.8" x14ac:dyDescent="0.3">
      <c r="A341" s="16"/>
      <c r="B341" s="302" t="s">
        <v>18</v>
      </c>
      <c r="C341" s="303"/>
      <c r="D341" s="447"/>
      <c r="E341" s="447"/>
      <c r="F341" s="304"/>
      <c r="G341" s="302" t="s">
        <v>19</v>
      </c>
      <c r="H341" s="303"/>
      <c r="I341" s="303"/>
      <c r="J341" s="303"/>
      <c r="K341" s="303"/>
      <c r="L341" s="303"/>
      <c r="M341" s="303"/>
      <c r="N341" s="303"/>
      <c r="O341" s="303"/>
      <c r="P341" s="303"/>
      <c r="Q341" s="302" t="s">
        <v>34</v>
      </c>
      <c r="R341" s="303"/>
      <c r="S341" s="447"/>
      <c r="T341" s="304"/>
    </row>
    <row r="342" spans="1:21" ht="141.6" thickBot="1" x14ac:dyDescent="0.3">
      <c r="A342" s="17"/>
      <c r="B342" s="18" t="s">
        <v>39</v>
      </c>
      <c r="C342" s="19" t="s">
        <v>3</v>
      </c>
      <c r="D342" s="194" t="s">
        <v>13</v>
      </c>
      <c r="E342" s="194" t="s">
        <v>93</v>
      </c>
      <c r="F342" s="20" t="s">
        <v>94</v>
      </c>
      <c r="G342" s="18" t="s">
        <v>4</v>
      </c>
      <c r="H342" s="19" t="s">
        <v>5</v>
      </c>
      <c r="I342" s="19" t="s">
        <v>36</v>
      </c>
      <c r="J342" s="19" t="s">
        <v>40</v>
      </c>
      <c r="K342" s="19" t="s">
        <v>35</v>
      </c>
      <c r="L342" s="19" t="s">
        <v>8</v>
      </c>
      <c r="M342" s="19" t="s">
        <v>17</v>
      </c>
      <c r="N342" s="19" t="s">
        <v>124</v>
      </c>
      <c r="O342" s="19" t="s">
        <v>90</v>
      </c>
      <c r="P342" s="19" t="s">
        <v>123</v>
      </c>
      <c r="Q342" s="18" t="s">
        <v>14</v>
      </c>
      <c r="R342" s="19" t="s">
        <v>15</v>
      </c>
      <c r="S342" s="194" t="s">
        <v>16</v>
      </c>
      <c r="T342" s="20" t="s">
        <v>131</v>
      </c>
    </row>
    <row r="343" spans="1:21" x14ac:dyDescent="0.25">
      <c r="A343" s="21">
        <f>'Первичные данные 4 кл.'!B19</f>
        <v>0</v>
      </c>
      <c r="B343" s="22">
        <f>'Первичные данные 4 кл.'!E19</f>
        <v>0</v>
      </c>
      <c r="C343" s="22">
        <f>'Первичные данные 4 кл.'!H19</f>
        <v>0</v>
      </c>
      <c r="D343" s="23">
        <f>'Первичные данные 4 кл.'!K19</f>
        <v>0</v>
      </c>
      <c r="E343" s="23">
        <f>'Первичные данные 4 кл.'!N19</f>
        <v>0</v>
      </c>
      <c r="F343" s="23">
        <f>'Первичные данные 4 кл.'!Q19</f>
        <v>0</v>
      </c>
      <c r="G343" s="23">
        <f>'Первичные данные 4 кл.'!U19</f>
        <v>0</v>
      </c>
      <c r="H343" s="23">
        <f>'Первичные данные 4 кл.'!Y19</f>
        <v>0</v>
      </c>
      <c r="I343" s="23">
        <f>'Первичные данные 4 кл.'!AC19</f>
        <v>0</v>
      </c>
      <c r="J343" s="23">
        <f>'Первичные данные 4 кл.'!AG19</f>
        <v>0</v>
      </c>
      <c r="K343" s="23">
        <f>'Первичные данные 4 кл.'!AK19</f>
        <v>0</v>
      </c>
      <c r="L343" s="23">
        <f>'Первичные данные 4 кл.'!AO19</f>
        <v>0</v>
      </c>
      <c r="M343" s="23">
        <f>'Первичные данные 4 кл.'!AS19</f>
        <v>0</v>
      </c>
      <c r="N343" s="23">
        <f>'Первичные данные 4 кл.'!AW19</f>
        <v>0</v>
      </c>
      <c r="O343" s="23">
        <f>'Первичные данные 4 кл.'!BA19</f>
        <v>0</v>
      </c>
      <c r="P343" s="23">
        <f>'Первичные данные 4 кл.'!BE19</f>
        <v>0</v>
      </c>
      <c r="Q343" s="23">
        <f>'Первичные данные 4 кл.'!BI19</f>
        <v>0</v>
      </c>
      <c r="R343" s="23">
        <f>'Первичные данные 4 кл.'!BM19</f>
        <v>0</v>
      </c>
      <c r="S343" s="23">
        <f>'Первичные данные 4 кл.'!BQ19</f>
        <v>0</v>
      </c>
      <c r="T343" s="23">
        <f>'Первичные данные 4 кл.'!BU19</f>
        <v>0</v>
      </c>
    </row>
    <row r="344" spans="1:21" ht="13.8" thickBot="1" x14ac:dyDescent="0.3">
      <c r="A344" s="25" t="s">
        <v>47</v>
      </c>
      <c r="B344" s="296" t="str">
        <f>IF('инд. оценка уровня 4 кл.'!V18=1,'инд. оценка уровня 2кл.'!$B$41,'инд. оценка уровня 2кл.'!$B$40)</f>
        <v>НИЖЕ БАЗОВОГО</v>
      </c>
      <c r="C344" s="297"/>
      <c r="D344" s="297"/>
      <c r="E344" s="297"/>
      <c r="F344" s="298"/>
      <c r="G344" s="296" t="str">
        <f>IF('инд. оценка уровня 4 кл.'!W18=1,'инд. оценка уровня 2кл.'!$B$41,'инд. оценка уровня 2кл.'!$B$40)</f>
        <v>НИЖЕ БАЗОВОГО</v>
      </c>
      <c r="H344" s="297"/>
      <c r="I344" s="297"/>
      <c r="J344" s="297"/>
      <c r="K344" s="297"/>
      <c r="L344" s="297"/>
      <c r="M344" s="297"/>
      <c r="N344" s="297"/>
      <c r="O344" s="297"/>
      <c r="P344" s="297"/>
      <c r="Q344" s="296" t="str">
        <f>IF('инд. оценка уровня 4 кл.'!X18=1,'инд. оценка уровня 2кл.'!$B$41,'инд. оценка уровня 2кл.'!$B$40)</f>
        <v>НИЖЕ БАЗОВОГО</v>
      </c>
      <c r="R344" s="297"/>
      <c r="S344" s="297"/>
      <c r="T344" s="298"/>
    </row>
    <row r="345" spans="1:21" s="251" customFormat="1" x14ac:dyDescent="0.25">
      <c r="A345" s="25" t="s">
        <v>49</v>
      </c>
      <c r="B345" s="22" t="str">
        <f>'инд. прогресс 4 кл.'!C19</f>
        <v>D</v>
      </c>
      <c r="C345" s="22" t="str">
        <f>'инд. прогресс 4 кл.'!D19</f>
        <v>D</v>
      </c>
      <c r="D345" s="22" t="str">
        <f>'инд. прогресс 4 кл.'!E19</f>
        <v>D</v>
      </c>
      <c r="E345" s="22" t="str">
        <f>'инд. прогресс 4 кл.'!F19</f>
        <v>D</v>
      </c>
      <c r="F345" s="22" t="str">
        <f>'инд. прогресс 4 кл.'!G19</f>
        <v>D</v>
      </c>
      <c r="G345" s="22" t="str">
        <f>'инд. прогресс 4 кл.'!H19</f>
        <v>D</v>
      </c>
      <c r="H345" s="22" t="str">
        <f>'инд. прогресс 4 кл.'!I19</f>
        <v>D</v>
      </c>
      <c r="I345" s="22" t="str">
        <f>'инд. прогресс 4 кл.'!J19</f>
        <v>D</v>
      </c>
      <c r="J345" s="22" t="str">
        <f>'инд. прогресс 4 кл.'!K19</f>
        <v>D</v>
      </c>
      <c r="K345" s="22" t="str">
        <f>'инд. прогресс 4 кл.'!L19</f>
        <v>D</v>
      </c>
      <c r="L345" s="22" t="str">
        <f>'инд. прогресс 4 кл.'!M19</f>
        <v>D</v>
      </c>
      <c r="M345" s="22" t="str">
        <f>'инд. прогресс 4 кл.'!N19</f>
        <v>D</v>
      </c>
      <c r="N345" s="22" t="str">
        <f>'инд. прогресс 4 кл.'!O19</f>
        <v>D</v>
      </c>
      <c r="O345" s="22" t="str">
        <f>'инд. прогресс 4 кл.'!P19</f>
        <v>D</v>
      </c>
      <c r="P345" s="22" t="str">
        <f>'инд. прогресс 4 кл.'!Q19</f>
        <v>D</v>
      </c>
      <c r="Q345" s="22" t="str">
        <f>'инд. прогресс 4 кл.'!R19</f>
        <v>D</v>
      </c>
      <c r="R345" s="22" t="str">
        <f>'инд. прогресс 4 кл.'!S19</f>
        <v>D</v>
      </c>
      <c r="S345" s="22" t="str">
        <f>'инд. прогресс 4 кл.'!T19</f>
        <v>D</v>
      </c>
      <c r="T345" s="22" t="str">
        <f>'инд. прогресс 4 кл.'!U19</f>
        <v>D</v>
      </c>
    </row>
    <row r="346" spans="1:21" ht="13.8" thickBot="1" x14ac:dyDescent="0.3">
      <c r="A346" s="202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</row>
    <row r="347" spans="1:21" ht="12.9" customHeight="1" x14ac:dyDescent="0.25">
      <c r="A347" s="287" t="s">
        <v>42</v>
      </c>
      <c r="B347" s="288"/>
      <c r="C347" s="288"/>
      <c r="D347" s="288"/>
      <c r="E347" s="288"/>
      <c r="F347" s="289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</row>
    <row r="348" spans="1:21" ht="14.1" customHeight="1" thickBot="1" x14ac:dyDescent="0.3">
      <c r="A348" s="290"/>
      <c r="B348" s="291"/>
      <c r="C348" s="291"/>
      <c r="D348" s="291"/>
      <c r="E348" s="291"/>
      <c r="F348" s="292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</row>
    <row r="349" spans="1:21" x14ac:dyDescent="0.25">
      <c r="A349" s="32" t="s">
        <v>128</v>
      </c>
      <c r="B349" s="293">
        <f>SUM(B343:T343)</f>
        <v>0</v>
      </c>
      <c r="C349" s="294"/>
      <c r="D349" s="294"/>
      <c r="E349" s="294"/>
      <c r="F349" s="295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</row>
    <row r="350" spans="1:21" x14ac:dyDescent="0.25">
      <c r="A350" s="207" t="s">
        <v>30</v>
      </c>
      <c r="B350" s="449" t="str">
        <f>IF('инд. оценка уровня 4 кл.'!Y18=1,'инд. оценка уровня 2кл.'!$B$41,'инд. оценка уровня 2кл.'!$B$40)</f>
        <v>НИЖЕ БАЗОВОГО</v>
      </c>
      <c r="C350" s="450"/>
      <c r="D350" s="450"/>
      <c r="E350" s="450"/>
      <c r="F350" s="451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</row>
    <row r="351" spans="1:21" x14ac:dyDescent="0.25">
      <c r="A351" s="208"/>
      <c r="B351" s="448"/>
      <c r="C351" s="448"/>
      <c r="D351" s="448"/>
      <c r="E351" s="448"/>
      <c r="F351" s="448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</row>
    <row r="352" spans="1:21" x14ac:dyDescent="0.25">
      <c r="A352" s="35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</row>
    <row r="353" spans="1:21" x14ac:dyDescent="0.25">
      <c r="A353" s="35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</row>
    <row r="354" spans="1:21" x14ac:dyDescent="0.25">
      <c r="A354" s="36" t="s">
        <v>50</v>
      </c>
      <c r="B354" s="36"/>
      <c r="C354" s="27"/>
      <c r="D354" s="200"/>
      <c r="E354" s="200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</row>
    <row r="355" spans="1:21" x14ac:dyDescent="0.25">
      <c r="A355" s="37" t="s">
        <v>51</v>
      </c>
      <c r="B355" s="375"/>
      <c r="C355" s="375"/>
      <c r="D355" s="201"/>
      <c r="E355" s="200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</row>
    <row r="356" spans="1:21" x14ac:dyDescent="0.25">
      <c r="A356" s="37" t="s">
        <v>52</v>
      </c>
      <c r="B356" s="376"/>
      <c r="C356" s="376"/>
      <c r="D356" s="200"/>
      <c r="E356" s="200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</row>
    <row r="357" spans="1:21" x14ac:dyDescent="0.25">
      <c r="A357" s="35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</row>
    <row r="358" spans="1:21" x14ac:dyDescent="0.25">
      <c r="A358" s="35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</row>
    <row r="359" spans="1:21" x14ac:dyDescent="0.25">
      <c r="A359" s="35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</row>
    <row r="360" spans="1:21" x14ac:dyDescent="0.25">
      <c r="A360" s="35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</row>
    <row r="361" spans="1:21" x14ac:dyDescent="0.25">
      <c r="A361" s="35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</row>
    <row r="362" spans="1:21" x14ac:dyDescent="0.25">
      <c r="A362" s="35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</row>
    <row r="363" spans="1:21" x14ac:dyDescent="0.25">
      <c r="A363" s="35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</row>
    <row r="364" spans="1:21" x14ac:dyDescent="0.25">
      <c r="A364" s="35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</row>
    <row r="365" spans="1:21" ht="18" x14ac:dyDescent="0.25">
      <c r="A365" s="377" t="s">
        <v>142</v>
      </c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  <c r="P365" s="377"/>
      <c r="Q365" s="377"/>
      <c r="R365" s="377"/>
      <c r="S365" s="377"/>
      <c r="T365" s="377"/>
      <c r="U365" s="377"/>
    </row>
    <row r="366" spans="1:21" ht="18" thickBot="1" x14ac:dyDescent="0.35">
      <c r="A366" s="378">
        <f>A369</f>
        <v>0</v>
      </c>
      <c r="B366" s="378"/>
      <c r="C366" s="378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15">
        <f>U340+1</f>
        <v>15</v>
      </c>
    </row>
    <row r="367" spans="1:21" ht="13.8" x14ac:dyDescent="0.3">
      <c r="A367" s="16"/>
      <c r="B367" s="302" t="s">
        <v>18</v>
      </c>
      <c r="C367" s="303"/>
      <c r="D367" s="447"/>
      <c r="E367" s="447"/>
      <c r="F367" s="304"/>
      <c r="G367" s="302" t="s">
        <v>19</v>
      </c>
      <c r="H367" s="303"/>
      <c r="I367" s="303"/>
      <c r="J367" s="303"/>
      <c r="K367" s="303"/>
      <c r="L367" s="303"/>
      <c r="M367" s="303"/>
      <c r="N367" s="303"/>
      <c r="O367" s="303"/>
      <c r="P367" s="303"/>
      <c r="Q367" s="302" t="s">
        <v>34</v>
      </c>
      <c r="R367" s="303"/>
      <c r="S367" s="447"/>
      <c r="T367" s="304"/>
    </row>
    <row r="368" spans="1:21" ht="141.6" thickBot="1" x14ac:dyDescent="0.3">
      <c r="A368" s="17"/>
      <c r="B368" s="18" t="s">
        <v>39</v>
      </c>
      <c r="C368" s="19" t="s">
        <v>3</v>
      </c>
      <c r="D368" s="194" t="s">
        <v>13</v>
      </c>
      <c r="E368" s="194" t="s">
        <v>93</v>
      </c>
      <c r="F368" s="20" t="s">
        <v>94</v>
      </c>
      <c r="G368" s="18" t="s">
        <v>4</v>
      </c>
      <c r="H368" s="19" t="s">
        <v>5</v>
      </c>
      <c r="I368" s="19" t="s">
        <v>36</v>
      </c>
      <c r="J368" s="19" t="s">
        <v>40</v>
      </c>
      <c r="K368" s="19" t="s">
        <v>35</v>
      </c>
      <c r="L368" s="19" t="s">
        <v>8</v>
      </c>
      <c r="M368" s="19" t="s">
        <v>17</v>
      </c>
      <c r="N368" s="19" t="s">
        <v>124</v>
      </c>
      <c r="O368" s="19" t="s">
        <v>90</v>
      </c>
      <c r="P368" s="19" t="s">
        <v>123</v>
      </c>
      <c r="Q368" s="18" t="s">
        <v>14</v>
      </c>
      <c r="R368" s="19" t="s">
        <v>15</v>
      </c>
      <c r="S368" s="194" t="s">
        <v>16</v>
      </c>
      <c r="T368" s="20" t="s">
        <v>131</v>
      </c>
    </row>
    <row r="369" spans="1:20" x14ac:dyDescent="0.25">
      <c r="A369" s="21">
        <f>'Первичные данные 4 кл.'!B20</f>
        <v>0</v>
      </c>
      <c r="B369" s="22">
        <f>'Первичные данные 4 кл.'!E20</f>
        <v>0</v>
      </c>
      <c r="C369" s="22">
        <f>'Первичные данные 4 кл.'!H20</f>
        <v>0</v>
      </c>
      <c r="D369" s="23">
        <f>'Первичные данные 4 кл.'!K20</f>
        <v>0</v>
      </c>
      <c r="E369" s="23">
        <f>'Первичные данные 4 кл.'!N20</f>
        <v>0</v>
      </c>
      <c r="F369" s="23">
        <f>'Первичные данные 4 кл.'!Q20</f>
        <v>0</v>
      </c>
      <c r="G369" s="23">
        <f>'Первичные данные 4 кл.'!U20</f>
        <v>0</v>
      </c>
      <c r="H369" s="23">
        <f>'Первичные данные 4 кл.'!Y20</f>
        <v>0</v>
      </c>
      <c r="I369" s="23">
        <f>'Первичные данные 4 кл.'!AC20</f>
        <v>0</v>
      </c>
      <c r="J369" s="23">
        <f>'Первичные данные 4 кл.'!AG20</f>
        <v>0</v>
      </c>
      <c r="K369" s="23">
        <f>'Первичные данные 4 кл.'!AK20</f>
        <v>0</v>
      </c>
      <c r="L369" s="23">
        <f>'Первичные данные 4 кл.'!AO20</f>
        <v>0</v>
      </c>
      <c r="M369" s="23">
        <f>'Первичные данные 4 кл.'!AS20</f>
        <v>0</v>
      </c>
      <c r="N369" s="23">
        <f>'Первичные данные 4 кл.'!AW20</f>
        <v>0</v>
      </c>
      <c r="O369" s="23">
        <f>'Первичные данные 4 кл.'!BA20</f>
        <v>0</v>
      </c>
      <c r="P369" s="23">
        <f>'Первичные данные 4 кл.'!BE20</f>
        <v>0</v>
      </c>
      <c r="Q369" s="23">
        <f>'Первичные данные 4 кл.'!BI20</f>
        <v>0</v>
      </c>
      <c r="R369" s="23">
        <f>'Первичные данные 4 кл.'!BM20</f>
        <v>0</v>
      </c>
      <c r="S369" s="23">
        <f>'Первичные данные 4 кл.'!BQ20</f>
        <v>0</v>
      </c>
      <c r="T369" s="23">
        <f>'Первичные данные 4 кл.'!BU20</f>
        <v>0</v>
      </c>
    </row>
    <row r="370" spans="1:20" ht="13.8" thickBot="1" x14ac:dyDescent="0.3">
      <c r="A370" s="25" t="s">
        <v>47</v>
      </c>
      <c r="B370" s="296" t="str">
        <f>IF('инд. оценка уровня 4 кл.'!V19=1,'инд. оценка уровня 2кл.'!$B$41,'инд. оценка уровня 2кл.'!$B$40)</f>
        <v>НИЖЕ БАЗОВОГО</v>
      </c>
      <c r="C370" s="297"/>
      <c r="D370" s="297"/>
      <c r="E370" s="297"/>
      <c r="F370" s="298"/>
      <c r="G370" s="296" t="str">
        <f>IF('инд. оценка уровня 4 кл.'!W19=1,'инд. оценка уровня 2кл.'!$B$41,'инд. оценка уровня 2кл.'!$B$40)</f>
        <v>НИЖЕ БАЗОВОГО</v>
      </c>
      <c r="H370" s="297"/>
      <c r="I370" s="297"/>
      <c r="J370" s="297"/>
      <c r="K370" s="297"/>
      <c r="L370" s="297"/>
      <c r="M370" s="297"/>
      <c r="N370" s="297"/>
      <c r="O370" s="297"/>
      <c r="P370" s="297"/>
      <c r="Q370" s="296" t="str">
        <f>IF('инд. оценка уровня 4 кл.'!X19=1,'инд. оценка уровня 2кл.'!$B$41,'инд. оценка уровня 2кл.'!$B$40)</f>
        <v>НИЖЕ БАЗОВОГО</v>
      </c>
      <c r="R370" s="297"/>
      <c r="S370" s="297"/>
      <c r="T370" s="298"/>
    </row>
    <row r="371" spans="1:20" s="251" customFormat="1" x14ac:dyDescent="0.25">
      <c r="A371" s="25" t="s">
        <v>49</v>
      </c>
      <c r="B371" s="22" t="str">
        <f>'инд. прогресс 4 кл.'!C20</f>
        <v>D</v>
      </c>
      <c r="C371" s="22" t="str">
        <f>'инд. прогресс 4 кл.'!D20</f>
        <v>D</v>
      </c>
      <c r="D371" s="22" t="str">
        <f>'инд. прогресс 4 кл.'!E20</f>
        <v>D</v>
      </c>
      <c r="E371" s="22" t="str">
        <f>'инд. прогресс 4 кл.'!F20</f>
        <v>D</v>
      </c>
      <c r="F371" s="22" t="str">
        <f>'инд. прогресс 4 кл.'!G20</f>
        <v>D</v>
      </c>
      <c r="G371" s="22" t="str">
        <f>'инд. прогресс 4 кл.'!H20</f>
        <v>D</v>
      </c>
      <c r="H371" s="22" t="str">
        <f>'инд. прогресс 4 кл.'!I20</f>
        <v>D</v>
      </c>
      <c r="I371" s="22" t="str">
        <f>'инд. прогресс 4 кл.'!J20</f>
        <v>D</v>
      </c>
      <c r="J371" s="22" t="str">
        <f>'инд. прогресс 4 кл.'!K20</f>
        <v>D</v>
      </c>
      <c r="K371" s="22" t="str">
        <f>'инд. прогресс 4 кл.'!L20</f>
        <v>D</v>
      </c>
      <c r="L371" s="22" t="str">
        <f>'инд. прогресс 4 кл.'!M20</f>
        <v>D</v>
      </c>
      <c r="M371" s="22" t="str">
        <f>'инд. прогресс 4 кл.'!N20</f>
        <v>D</v>
      </c>
      <c r="N371" s="22" t="str">
        <f>'инд. прогресс 4 кл.'!O20</f>
        <v>D</v>
      </c>
      <c r="O371" s="22" t="str">
        <f>'инд. прогресс 4 кл.'!P20</f>
        <v>D</v>
      </c>
      <c r="P371" s="22" t="str">
        <f>'инд. прогресс 4 кл.'!Q20</f>
        <v>D</v>
      </c>
      <c r="Q371" s="22" t="str">
        <f>'инд. прогресс 4 кл.'!R20</f>
        <v>D</v>
      </c>
      <c r="R371" s="22" t="str">
        <f>'инд. прогресс 4 кл.'!S20</f>
        <v>D</v>
      </c>
      <c r="S371" s="22" t="str">
        <f>'инд. прогресс 4 кл.'!T20</f>
        <v>D</v>
      </c>
      <c r="T371" s="22" t="str">
        <f>'инд. прогресс 4 кл.'!U20</f>
        <v>D</v>
      </c>
    </row>
    <row r="372" spans="1:20" ht="13.8" thickBot="1" x14ac:dyDescent="0.3">
      <c r="A372" s="202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</row>
    <row r="373" spans="1:20" ht="12.9" customHeight="1" x14ac:dyDescent="0.25">
      <c r="A373" s="287" t="s">
        <v>42</v>
      </c>
      <c r="B373" s="288"/>
      <c r="C373" s="288"/>
      <c r="D373" s="288"/>
      <c r="E373" s="288"/>
      <c r="F373" s="289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</row>
    <row r="374" spans="1:20" ht="14.1" customHeight="1" thickBot="1" x14ac:dyDescent="0.3">
      <c r="A374" s="290"/>
      <c r="B374" s="291"/>
      <c r="C374" s="291"/>
      <c r="D374" s="291"/>
      <c r="E374" s="291"/>
      <c r="F374" s="292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</row>
    <row r="375" spans="1:20" x14ac:dyDescent="0.25">
      <c r="A375" s="32" t="s">
        <v>128</v>
      </c>
      <c r="B375" s="293">
        <f>SUM(B369:T369)</f>
        <v>0</v>
      </c>
      <c r="C375" s="294"/>
      <c r="D375" s="294"/>
      <c r="E375" s="294"/>
      <c r="F375" s="295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</row>
    <row r="376" spans="1:20" x14ac:dyDescent="0.25">
      <c r="A376" s="207" t="s">
        <v>30</v>
      </c>
      <c r="B376" s="449" t="str">
        <f>IF('инд. оценка уровня 4 кл.'!Y19=1,'инд. оценка уровня 2кл.'!$B$41,'инд. оценка уровня 2кл.'!$B$40)</f>
        <v>НИЖЕ БАЗОВОГО</v>
      </c>
      <c r="C376" s="450"/>
      <c r="D376" s="450"/>
      <c r="E376" s="450"/>
      <c r="F376" s="451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</row>
    <row r="377" spans="1:20" x14ac:dyDescent="0.25">
      <c r="A377" s="208"/>
      <c r="B377" s="448"/>
      <c r="C377" s="448"/>
      <c r="D377" s="448"/>
      <c r="E377" s="448"/>
      <c r="F377" s="448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</row>
    <row r="378" spans="1:20" x14ac:dyDescent="0.25">
      <c r="A378" s="35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</row>
    <row r="379" spans="1:20" x14ac:dyDescent="0.25">
      <c r="A379" s="35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</row>
    <row r="380" spans="1:20" x14ac:dyDescent="0.25">
      <c r="A380" s="36" t="s">
        <v>50</v>
      </c>
      <c r="B380" s="36"/>
      <c r="C380" s="27"/>
      <c r="D380" s="200"/>
      <c r="E380" s="200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</row>
    <row r="381" spans="1:20" x14ac:dyDescent="0.25">
      <c r="A381" s="37" t="s">
        <v>51</v>
      </c>
      <c r="B381" s="375"/>
      <c r="C381" s="375"/>
      <c r="D381" s="201"/>
      <c r="E381" s="200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</row>
    <row r="382" spans="1:20" x14ac:dyDescent="0.25">
      <c r="A382" s="37" t="s">
        <v>52</v>
      </c>
      <c r="B382" s="376"/>
      <c r="C382" s="376"/>
      <c r="D382" s="200"/>
      <c r="E382" s="200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</row>
    <row r="383" spans="1:20" x14ac:dyDescent="0.25">
      <c r="A383" s="35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</row>
    <row r="384" spans="1:20" x14ac:dyDescent="0.25">
      <c r="A384" s="35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</row>
    <row r="385" spans="1:21" x14ac:dyDescent="0.25">
      <c r="A385" s="35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</row>
    <row r="386" spans="1:21" x14ac:dyDescent="0.25">
      <c r="A386" s="35"/>
      <c r="B386" s="244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</row>
    <row r="387" spans="1:21" x14ac:dyDescent="0.25">
      <c r="A387" s="35"/>
      <c r="B387" s="244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</row>
    <row r="388" spans="1:21" x14ac:dyDescent="0.25">
      <c r="A388" s="35"/>
      <c r="B388" s="244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</row>
    <row r="389" spans="1:21" x14ac:dyDescent="0.25">
      <c r="A389" s="35"/>
      <c r="B389" s="244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</row>
    <row r="390" spans="1:21" x14ac:dyDescent="0.25">
      <c r="A390" s="35"/>
      <c r="B390" s="244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</row>
    <row r="391" spans="1:21" ht="18" x14ac:dyDescent="0.25">
      <c r="A391" s="377" t="s">
        <v>142</v>
      </c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  <c r="P391" s="377"/>
      <c r="Q391" s="377"/>
      <c r="R391" s="377"/>
      <c r="S391" s="377"/>
      <c r="T391" s="377"/>
      <c r="U391" s="377"/>
    </row>
    <row r="392" spans="1:21" ht="18" thickBot="1" x14ac:dyDescent="0.35">
      <c r="A392" s="378">
        <f>A395</f>
        <v>0</v>
      </c>
      <c r="B392" s="378"/>
      <c r="C392" s="378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15">
        <f>U366+1</f>
        <v>16</v>
      </c>
    </row>
    <row r="393" spans="1:21" ht="13.8" x14ac:dyDescent="0.3">
      <c r="A393" s="16"/>
      <c r="B393" s="302" t="s">
        <v>18</v>
      </c>
      <c r="C393" s="303"/>
      <c r="D393" s="447"/>
      <c r="E393" s="447"/>
      <c r="F393" s="304"/>
      <c r="G393" s="302" t="s">
        <v>19</v>
      </c>
      <c r="H393" s="303"/>
      <c r="I393" s="303"/>
      <c r="J393" s="303"/>
      <c r="K393" s="303"/>
      <c r="L393" s="303"/>
      <c r="M393" s="303"/>
      <c r="N393" s="303"/>
      <c r="O393" s="303"/>
      <c r="P393" s="303"/>
      <c r="Q393" s="302" t="s">
        <v>34</v>
      </c>
      <c r="R393" s="303"/>
      <c r="S393" s="447"/>
      <c r="T393" s="304"/>
    </row>
    <row r="394" spans="1:21" ht="141.6" thickBot="1" x14ac:dyDescent="0.3">
      <c r="A394" s="17"/>
      <c r="B394" s="18" t="s">
        <v>39</v>
      </c>
      <c r="C394" s="19" t="s">
        <v>3</v>
      </c>
      <c r="D394" s="194" t="s">
        <v>13</v>
      </c>
      <c r="E394" s="194" t="s">
        <v>93</v>
      </c>
      <c r="F394" s="20" t="s">
        <v>94</v>
      </c>
      <c r="G394" s="18" t="s">
        <v>4</v>
      </c>
      <c r="H394" s="19" t="s">
        <v>5</v>
      </c>
      <c r="I394" s="19" t="s">
        <v>36</v>
      </c>
      <c r="J394" s="19" t="s">
        <v>40</v>
      </c>
      <c r="K394" s="19" t="s">
        <v>35</v>
      </c>
      <c r="L394" s="19" t="s">
        <v>8</v>
      </c>
      <c r="M394" s="19" t="s">
        <v>17</v>
      </c>
      <c r="N394" s="19" t="s">
        <v>124</v>
      </c>
      <c r="O394" s="19" t="s">
        <v>90</v>
      </c>
      <c r="P394" s="19" t="s">
        <v>123</v>
      </c>
      <c r="Q394" s="18" t="s">
        <v>14</v>
      </c>
      <c r="R394" s="19" t="s">
        <v>15</v>
      </c>
      <c r="S394" s="194" t="s">
        <v>16</v>
      </c>
      <c r="T394" s="20" t="s">
        <v>131</v>
      </c>
    </row>
    <row r="395" spans="1:21" x14ac:dyDescent="0.25">
      <c r="A395" s="21">
        <f>'Первичные данные 4 кл.'!B21</f>
        <v>0</v>
      </c>
      <c r="B395" s="22">
        <f>'Первичные данные 4 кл.'!E21</f>
        <v>0</v>
      </c>
      <c r="C395" s="22">
        <f>'Первичные данные 4 кл.'!H21</f>
        <v>0</v>
      </c>
      <c r="D395" s="23">
        <f>'Первичные данные 4 кл.'!K21</f>
        <v>0</v>
      </c>
      <c r="E395" s="23">
        <f>'Первичные данные 4 кл.'!N21</f>
        <v>0</v>
      </c>
      <c r="F395" s="23">
        <f>'Первичные данные 4 кл.'!Q21</f>
        <v>0</v>
      </c>
      <c r="G395" s="23">
        <f>'Первичные данные 4 кл.'!U21</f>
        <v>0</v>
      </c>
      <c r="H395" s="23">
        <f>'Первичные данные 4 кл.'!Y21</f>
        <v>0</v>
      </c>
      <c r="I395" s="23">
        <f>'Первичные данные 4 кл.'!AC21</f>
        <v>0</v>
      </c>
      <c r="J395" s="23">
        <f>'Первичные данные 4 кл.'!AG21</f>
        <v>0</v>
      </c>
      <c r="K395" s="23">
        <f>'Первичные данные 4 кл.'!AK21</f>
        <v>0</v>
      </c>
      <c r="L395" s="23">
        <f>'Первичные данные 4 кл.'!AO21</f>
        <v>0</v>
      </c>
      <c r="M395" s="23">
        <f>'Первичные данные 4 кл.'!AS21</f>
        <v>0</v>
      </c>
      <c r="N395" s="23">
        <f>'Первичные данные 4 кл.'!AW21</f>
        <v>0</v>
      </c>
      <c r="O395" s="23">
        <f>'Первичные данные 4 кл.'!BA21</f>
        <v>0</v>
      </c>
      <c r="P395" s="23">
        <f>'Первичные данные 4 кл.'!BE21</f>
        <v>0</v>
      </c>
      <c r="Q395" s="23">
        <f>'Первичные данные 4 кл.'!BI21</f>
        <v>0</v>
      </c>
      <c r="R395" s="23">
        <f>'Первичные данные 4 кл.'!BM21</f>
        <v>0</v>
      </c>
      <c r="S395" s="23">
        <f>'Первичные данные 4 кл.'!BQ21</f>
        <v>0</v>
      </c>
      <c r="T395" s="23">
        <f>'Первичные данные 4 кл.'!BU21</f>
        <v>0</v>
      </c>
    </row>
    <row r="396" spans="1:21" ht="13.8" thickBot="1" x14ac:dyDescent="0.3">
      <c r="A396" s="25" t="s">
        <v>47</v>
      </c>
      <c r="B396" s="296" t="str">
        <f>IF('инд. оценка уровня 4 кл.'!V20=1,'инд. оценка уровня 2кл.'!$B$41,'инд. оценка уровня 2кл.'!$B$40)</f>
        <v>НИЖЕ БАЗОВОГО</v>
      </c>
      <c r="C396" s="297"/>
      <c r="D396" s="297"/>
      <c r="E396" s="297"/>
      <c r="F396" s="298"/>
      <c r="G396" s="296" t="str">
        <f>IF('инд. оценка уровня 4 кл.'!W20=1,'инд. оценка уровня 2кл.'!$B$41,'инд. оценка уровня 2кл.'!$B$40)</f>
        <v>НИЖЕ БАЗОВОГО</v>
      </c>
      <c r="H396" s="297"/>
      <c r="I396" s="297"/>
      <c r="J396" s="297"/>
      <c r="K396" s="297"/>
      <c r="L396" s="297"/>
      <c r="M396" s="297"/>
      <c r="N396" s="297"/>
      <c r="O396" s="297"/>
      <c r="P396" s="297"/>
      <c r="Q396" s="296" t="str">
        <f>IF('инд. оценка уровня 4 кл.'!X20=1,'инд. оценка уровня 2кл.'!$B$41,'инд. оценка уровня 2кл.'!$B$40)</f>
        <v>НИЖЕ БАЗОВОГО</v>
      </c>
      <c r="R396" s="297"/>
      <c r="S396" s="297"/>
      <c r="T396" s="298"/>
    </row>
    <row r="397" spans="1:21" s="251" customFormat="1" x14ac:dyDescent="0.25">
      <c r="A397" s="25" t="s">
        <v>49</v>
      </c>
      <c r="B397" s="22" t="str">
        <f>'инд. прогресс 4 кл.'!C21</f>
        <v>D</v>
      </c>
      <c r="C397" s="22" t="str">
        <f>'инд. прогресс 4 кл.'!D21</f>
        <v>D</v>
      </c>
      <c r="D397" s="22" t="str">
        <f>'инд. прогресс 4 кл.'!E21</f>
        <v>D</v>
      </c>
      <c r="E397" s="22" t="str">
        <f>'инд. прогресс 4 кл.'!F21</f>
        <v>D</v>
      </c>
      <c r="F397" s="22" t="str">
        <f>'инд. прогресс 4 кл.'!G21</f>
        <v>D</v>
      </c>
      <c r="G397" s="22" t="str">
        <f>'инд. прогресс 4 кл.'!H21</f>
        <v>D</v>
      </c>
      <c r="H397" s="22" t="str">
        <f>'инд. прогресс 4 кл.'!I21</f>
        <v>D</v>
      </c>
      <c r="I397" s="22" t="str">
        <f>'инд. прогресс 4 кл.'!J21</f>
        <v>D</v>
      </c>
      <c r="J397" s="22" t="str">
        <f>'инд. прогресс 4 кл.'!K21</f>
        <v>D</v>
      </c>
      <c r="K397" s="22" t="str">
        <f>'инд. прогресс 4 кл.'!L21</f>
        <v>D</v>
      </c>
      <c r="L397" s="22" t="str">
        <f>'инд. прогресс 4 кл.'!M21</f>
        <v>D</v>
      </c>
      <c r="M397" s="22" t="str">
        <f>'инд. прогресс 4 кл.'!N21</f>
        <v>D</v>
      </c>
      <c r="N397" s="22" t="str">
        <f>'инд. прогресс 4 кл.'!O21</f>
        <v>D</v>
      </c>
      <c r="O397" s="22" t="str">
        <f>'инд. прогресс 4 кл.'!P21</f>
        <v>D</v>
      </c>
      <c r="P397" s="22" t="str">
        <f>'инд. прогресс 4 кл.'!Q21</f>
        <v>D</v>
      </c>
      <c r="Q397" s="22" t="str">
        <f>'инд. прогресс 4 кл.'!R21</f>
        <v>D</v>
      </c>
      <c r="R397" s="22" t="str">
        <f>'инд. прогресс 4 кл.'!S21</f>
        <v>D</v>
      </c>
      <c r="S397" s="22" t="str">
        <f>'инд. прогресс 4 кл.'!T21</f>
        <v>D</v>
      </c>
      <c r="T397" s="22" t="str">
        <f>'инд. прогресс 4 кл.'!U21</f>
        <v>D</v>
      </c>
    </row>
    <row r="398" spans="1:21" ht="13.8" thickBot="1" x14ac:dyDescent="0.3">
      <c r="A398" s="202"/>
      <c r="B398" s="244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</row>
    <row r="399" spans="1:21" ht="12.9" customHeight="1" x14ac:dyDescent="0.25">
      <c r="A399" s="287" t="s">
        <v>42</v>
      </c>
      <c r="B399" s="288"/>
      <c r="C399" s="288"/>
      <c r="D399" s="288"/>
      <c r="E399" s="288"/>
      <c r="F399" s="289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</row>
    <row r="400" spans="1:21" ht="14.1" customHeight="1" thickBot="1" x14ac:dyDescent="0.3">
      <c r="A400" s="290"/>
      <c r="B400" s="291"/>
      <c r="C400" s="291"/>
      <c r="D400" s="291"/>
      <c r="E400" s="291"/>
      <c r="F400" s="292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</row>
    <row r="401" spans="1:20" x14ac:dyDescent="0.25">
      <c r="A401" s="32" t="s">
        <v>128</v>
      </c>
      <c r="B401" s="293">
        <f>SUM(B395:T395)</f>
        <v>0</v>
      </c>
      <c r="C401" s="294"/>
      <c r="D401" s="294"/>
      <c r="E401" s="294"/>
      <c r="F401" s="295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</row>
    <row r="402" spans="1:20" x14ac:dyDescent="0.25">
      <c r="A402" s="207" t="s">
        <v>30</v>
      </c>
      <c r="B402" s="449" t="str">
        <f>IF('инд. оценка уровня 4 кл.'!Y20=1,'инд. оценка уровня 2кл.'!$B$41,'инд. оценка уровня 2кл.'!$B$40)</f>
        <v>НИЖЕ БАЗОВОГО</v>
      </c>
      <c r="C402" s="450"/>
      <c r="D402" s="450"/>
      <c r="E402" s="450"/>
      <c r="F402" s="451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</row>
    <row r="403" spans="1:20" x14ac:dyDescent="0.25">
      <c r="A403" s="208"/>
      <c r="B403" s="448"/>
      <c r="C403" s="448"/>
      <c r="D403" s="448"/>
      <c r="E403" s="448"/>
      <c r="F403" s="448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</row>
    <row r="404" spans="1:20" x14ac:dyDescent="0.25">
      <c r="A404" s="35"/>
      <c r="B404" s="244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</row>
    <row r="405" spans="1:20" x14ac:dyDescent="0.25">
      <c r="A405" s="35"/>
      <c r="B405" s="244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</row>
    <row r="406" spans="1:20" x14ac:dyDescent="0.25">
      <c r="A406" s="36" t="s">
        <v>50</v>
      </c>
      <c r="B406" s="36"/>
      <c r="C406" s="27"/>
      <c r="D406" s="200"/>
      <c r="E406" s="200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</row>
    <row r="407" spans="1:20" x14ac:dyDescent="0.25">
      <c r="A407" s="37" t="s">
        <v>51</v>
      </c>
      <c r="B407" s="375"/>
      <c r="C407" s="375"/>
      <c r="D407" s="201"/>
      <c r="E407" s="200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</row>
    <row r="408" spans="1:20" x14ac:dyDescent="0.25">
      <c r="A408" s="37" t="s">
        <v>52</v>
      </c>
      <c r="B408" s="376"/>
      <c r="C408" s="376"/>
      <c r="D408" s="200"/>
      <c r="E408" s="200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</row>
    <row r="409" spans="1:20" x14ac:dyDescent="0.25">
      <c r="A409" s="35"/>
      <c r="B409" s="244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</row>
    <row r="410" spans="1:20" x14ac:dyDescent="0.25">
      <c r="A410" s="35"/>
      <c r="B410" s="244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</row>
    <row r="411" spans="1:20" x14ac:dyDescent="0.25">
      <c r="A411" s="35"/>
      <c r="B411" s="244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</row>
    <row r="412" spans="1:20" x14ac:dyDescent="0.25">
      <c r="A412" s="35"/>
      <c r="B412" s="244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</row>
    <row r="413" spans="1:20" x14ac:dyDescent="0.25">
      <c r="A413" s="35"/>
      <c r="B413" s="244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</row>
    <row r="414" spans="1:20" x14ac:dyDescent="0.25">
      <c r="A414" s="35"/>
      <c r="B414" s="244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</row>
    <row r="415" spans="1:20" x14ac:dyDescent="0.25">
      <c r="A415" s="35"/>
      <c r="B415" s="244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</row>
    <row r="416" spans="1:20" x14ac:dyDescent="0.25">
      <c r="A416" s="35"/>
      <c r="B416" s="244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</row>
    <row r="417" spans="1:21" ht="18" x14ac:dyDescent="0.25">
      <c r="A417" s="377" t="s">
        <v>142</v>
      </c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7"/>
      <c r="U417" s="377"/>
    </row>
    <row r="418" spans="1:21" ht="18" thickBot="1" x14ac:dyDescent="0.35">
      <c r="A418" s="378">
        <f>A421</f>
        <v>0</v>
      </c>
      <c r="B418" s="378"/>
      <c r="C418" s="378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15">
        <f>U392+1</f>
        <v>17</v>
      </c>
    </row>
    <row r="419" spans="1:21" ht="13.8" x14ac:dyDescent="0.3">
      <c r="A419" s="16"/>
      <c r="B419" s="302" t="s">
        <v>18</v>
      </c>
      <c r="C419" s="303"/>
      <c r="D419" s="447"/>
      <c r="E419" s="447"/>
      <c r="F419" s="304"/>
      <c r="G419" s="302" t="s">
        <v>19</v>
      </c>
      <c r="H419" s="303"/>
      <c r="I419" s="303"/>
      <c r="J419" s="303"/>
      <c r="K419" s="303"/>
      <c r="L419" s="303"/>
      <c r="M419" s="303"/>
      <c r="N419" s="303"/>
      <c r="O419" s="303"/>
      <c r="P419" s="303"/>
      <c r="Q419" s="302" t="s">
        <v>34</v>
      </c>
      <c r="R419" s="303"/>
      <c r="S419" s="447"/>
      <c r="T419" s="304"/>
    </row>
    <row r="420" spans="1:21" ht="141.6" thickBot="1" x14ac:dyDescent="0.3">
      <c r="A420" s="17"/>
      <c r="B420" s="18" t="s">
        <v>39</v>
      </c>
      <c r="C420" s="19" t="s">
        <v>3</v>
      </c>
      <c r="D420" s="194" t="s">
        <v>13</v>
      </c>
      <c r="E420" s="194" t="s">
        <v>93</v>
      </c>
      <c r="F420" s="20" t="s">
        <v>94</v>
      </c>
      <c r="G420" s="18" t="s">
        <v>4</v>
      </c>
      <c r="H420" s="19" t="s">
        <v>5</v>
      </c>
      <c r="I420" s="19" t="s">
        <v>36</v>
      </c>
      <c r="J420" s="19" t="s">
        <v>40</v>
      </c>
      <c r="K420" s="19" t="s">
        <v>35</v>
      </c>
      <c r="L420" s="19" t="s">
        <v>8</v>
      </c>
      <c r="M420" s="19" t="s">
        <v>17</v>
      </c>
      <c r="N420" s="19" t="s">
        <v>124</v>
      </c>
      <c r="O420" s="19" t="s">
        <v>90</v>
      </c>
      <c r="P420" s="19" t="s">
        <v>123</v>
      </c>
      <c r="Q420" s="18" t="s">
        <v>14</v>
      </c>
      <c r="R420" s="19" t="s">
        <v>15</v>
      </c>
      <c r="S420" s="194" t="s">
        <v>16</v>
      </c>
      <c r="T420" s="20" t="s">
        <v>131</v>
      </c>
    </row>
    <row r="421" spans="1:21" x14ac:dyDescent="0.25">
      <c r="A421" s="21">
        <f>'Первичные данные 4 кл.'!B22</f>
        <v>0</v>
      </c>
      <c r="B421" s="22">
        <f>'Первичные данные 4 кл.'!E22</f>
        <v>0</v>
      </c>
      <c r="C421" s="22">
        <f>'Первичные данные 4 кл.'!H22</f>
        <v>0</v>
      </c>
      <c r="D421" s="23">
        <f>'Первичные данные 4 кл.'!K22</f>
        <v>0</v>
      </c>
      <c r="E421" s="23">
        <f>'Первичные данные 4 кл.'!N22</f>
        <v>0</v>
      </c>
      <c r="F421" s="23">
        <f>'Первичные данные 4 кл.'!Q22</f>
        <v>0</v>
      </c>
      <c r="G421" s="23">
        <f>'Первичные данные 4 кл.'!U22</f>
        <v>0</v>
      </c>
      <c r="H421" s="23">
        <f>'Первичные данные 4 кл.'!Y22</f>
        <v>0</v>
      </c>
      <c r="I421" s="23">
        <f>'Первичные данные 4 кл.'!AC22</f>
        <v>0</v>
      </c>
      <c r="J421" s="23">
        <f>'Первичные данные 4 кл.'!AG22</f>
        <v>0</v>
      </c>
      <c r="K421" s="23">
        <f>'Первичные данные 4 кл.'!AK22</f>
        <v>0</v>
      </c>
      <c r="L421" s="23">
        <f>'Первичные данные 4 кл.'!AO22</f>
        <v>0</v>
      </c>
      <c r="M421" s="23">
        <f>'Первичные данные 4 кл.'!AS22</f>
        <v>0</v>
      </c>
      <c r="N421" s="23">
        <f>'Первичные данные 4 кл.'!AW22</f>
        <v>0</v>
      </c>
      <c r="O421" s="23">
        <f>'Первичные данные 4 кл.'!BA22</f>
        <v>0</v>
      </c>
      <c r="P421" s="23">
        <f>'Первичные данные 4 кл.'!BE22</f>
        <v>0</v>
      </c>
      <c r="Q421" s="23">
        <f>'Первичные данные 4 кл.'!BI22</f>
        <v>0</v>
      </c>
      <c r="R421" s="23">
        <f>'Первичные данные 4 кл.'!BM22</f>
        <v>0</v>
      </c>
      <c r="S421" s="23">
        <f>'Первичные данные 4 кл.'!BQ22</f>
        <v>0</v>
      </c>
      <c r="T421" s="23">
        <f>'Первичные данные 4 кл.'!BU22</f>
        <v>0</v>
      </c>
    </row>
    <row r="422" spans="1:21" ht="13.8" thickBot="1" x14ac:dyDescent="0.3">
      <c r="A422" s="25" t="s">
        <v>47</v>
      </c>
      <c r="B422" s="296" t="str">
        <f>IF('инд. оценка уровня 4 кл.'!V21=1,'инд. оценка уровня 2кл.'!$B$41,'инд. оценка уровня 2кл.'!$B$40)</f>
        <v>НИЖЕ БАЗОВОГО</v>
      </c>
      <c r="C422" s="297"/>
      <c r="D422" s="297"/>
      <c r="E422" s="297"/>
      <c r="F422" s="298"/>
      <c r="G422" s="296" t="str">
        <f>IF('инд. оценка уровня 4 кл.'!W21=1,'инд. оценка уровня 2кл.'!$B$41,'инд. оценка уровня 2кл.'!$B$40)</f>
        <v>НИЖЕ БАЗОВОГО</v>
      </c>
      <c r="H422" s="297"/>
      <c r="I422" s="297"/>
      <c r="J422" s="297"/>
      <c r="K422" s="297"/>
      <c r="L422" s="297"/>
      <c r="M422" s="297"/>
      <c r="N422" s="297"/>
      <c r="O422" s="297"/>
      <c r="P422" s="297"/>
      <c r="Q422" s="296" t="str">
        <f>IF('инд. оценка уровня 4 кл.'!X21=1,'инд. оценка уровня 2кл.'!$B$41,'инд. оценка уровня 2кл.'!$B$40)</f>
        <v>НИЖЕ БАЗОВОГО</v>
      </c>
      <c r="R422" s="297"/>
      <c r="S422" s="297"/>
      <c r="T422" s="298"/>
    </row>
    <row r="423" spans="1:21" s="251" customFormat="1" x14ac:dyDescent="0.25">
      <c r="A423" s="25" t="s">
        <v>49</v>
      </c>
      <c r="B423" s="22" t="str">
        <f>'инд. прогресс 4 кл.'!C22</f>
        <v>D</v>
      </c>
      <c r="C423" s="22" t="str">
        <f>'инд. прогресс 4 кл.'!D22</f>
        <v>D</v>
      </c>
      <c r="D423" s="22" t="str">
        <f>'инд. прогресс 4 кл.'!E22</f>
        <v>D</v>
      </c>
      <c r="E423" s="22" t="str">
        <f>'инд. прогресс 4 кл.'!F22</f>
        <v>D</v>
      </c>
      <c r="F423" s="22" t="str">
        <f>'инд. прогресс 4 кл.'!G22</f>
        <v>D</v>
      </c>
      <c r="G423" s="22" t="str">
        <f>'инд. прогресс 4 кл.'!H22</f>
        <v>D</v>
      </c>
      <c r="H423" s="22" t="str">
        <f>'инд. прогресс 4 кл.'!I22</f>
        <v>D</v>
      </c>
      <c r="I423" s="22" t="str">
        <f>'инд. прогресс 4 кл.'!J22</f>
        <v>D</v>
      </c>
      <c r="J423" s="22" t="str">
        <f>'инд. прогресс 4 кл.'!K22</f>
        <v>D</v>
      </c>
      <c r="K423" s="22" t="str">
        <f>'инд. прогресс 4 кл.'!L22</f>
        <v>D</v>
      </c>
      <c r="L423" s="22" t="str">
        <f>'инд. прогресс 4 кл.'!M22</f>
        <v>D</v>
      </c>
      <c r="M423" s="22" t="str">
        <f>'инд. прогресс 4 кл.'!N22</f>
        <v>D</v>
      </c>
      <c r="N423" s="22" t="str">
        <f>'инд. прогресс 4 кл.'!O22</f>
        <v>D</v>
      </c>
      <c r="O423" s="22" t="str">
        <f>'инд. прогресс 4 кл.'!P22</f>
        <v>D</v>
      </c>
      <c r="P423" s="22" t="str">
        <f>'инд. прогресс 4 кл.'!Q22</f>
        <v>D</v>
      </c>
      <c r="Q423" s="22" t="str">
        <f>'инд. прогресс 4 кл.'!R22</f>
        <v>D</v>
      </c>
      <c r="R423" s="22" t="str">
        <f>'инд. прогресс 4 кл.'!S22</f>
        <v>D</v>
      </c>
      <c r="S423" s="22" t="str">
        <f>'инд. прогресс 4 кл.'!T22</f>
        <v>D</v>
      </c>
      <c r="T423" s="22" t="str">
        <f>'инд. прогресс 4 кл.'!U22</f>
        <v>D</v>
      </c>
    </row>
    <row r="424" spans="1:21" ht="13.8" thickBot="1" x14ac:dyDescent="0.3">
      <c r="A424" s="202"/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</row>
    <row r="425" spans="1:21" ht="12.9" customHeight="1" x14ac:dyDescent="0.25">
      <c r="A425" s="287" t="s">
        <v>42</v>
      </c>
      <c r="B425" s="288"/>
      <c r="C425" s="288"/>
      <c r="D425" s="288"/>
      <c r="E425" s="288"/>
      <c r="F425" s="289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</row>
    <row r="426" spans="1:21" ht="14.1" customHeight="1" thickBot="1" x14ac:dyDescent="0.3">
      <c r="A426" s="290"/>
      <c r="B426" s="291"/>
      <c r="C426" s="291"/>
      <c r="D426" s="291"/>
      <c r="E426" s="291"/>
      <c r="F426" s="292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</row>
    <row r="427" spans="1:21" x14ac:dyDescent="0.25">
      <c r="A427" s="32" t="s">
        <v>128</v>
      </c>
      <c r="B427" s="293">
        <f>SUM(B421:T421)</f>
        <v>0</v>
      </c>
      <c r="C427" s="294"/>
      <c r="D427" s="294"/>
      <c r="E427" s="294"/>
      <c r="F427" s="295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</row>
    <row r="428" spans="1:21" x14ac:dyDescent="0.25">
      <c r="A428" s="207" t="s">
        <v>30</v>
      </c>
      <c r="B428" s="449" t="str">
        <f>IF('инд. оценка уровня 4 кл.'!Y21=1,'инд. оценка уровня 2кл.'!$B$41,'инд. оценка уровня 2кл.'!$B$40)</f>
        <v>НИЖЕ БАЗОВОГО</v>
      </c>
      <c r="C428" s="450"/>
      <c r="D428" s="450"/>
      <c r="E428" s="450"/>
      <c r="F428" s="451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</row>
    <row r="429" spans="1:21" x14ac:dyDescent="0.25">
      <c r="A429" s="208"/>
      <c r="B429" s="448"/>
      <c r="C429" s="448"/>
      <c r="D429" s="448"/>
      <c r="E429" s="448"/>
      <c r="F429" s="448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</row>
    <row r="430" spans="1:21" x14ac:dyDescent="0.25">
      <c r="A430" s="35"/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</row>
    <row r="431" spans="1:21" x14ac:dyDescent="0.25">
      <c r="A431" s="35"/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</row>
    <row r="432" spans="1:21" x14ac:dyDescent="0.25">
      <c r="A432" s="36" t="s">
        <v>50</v>
      </c>
      <c r="B432" s="36"/>
      <c r="C432" s="27"/>
      <c r="D432" s="200"/>
      <c r="E432" s="200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</row>
    <row r="433" spans="1:21" x14ac:dyDescent="0.25">
      <c r="A433" s="37" t="s">
        <v>51</v>
      </c>
      <c r="B433" s="375"/>
      <c r="C433" s="375"/>
      <c r="D433" s="201"/>
      <c r="E433" s="200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</row>
    <row r="434" spans="1:21" x14ac:dyDescent="0.25">
      <c r="A434" s="37" t="s">
        <v>52</v>
      </c>
      <c r="B434" s="376"/>
      <c r="C434" s="376"/>
      <c r="D434" s="200"/>
      <c r="E434" s="200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</row>
    <row r="435" spans="1:21" x14ac:dyDescent="0.25">
      <c r="A435" s="35"/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</row>
    <row r="436" spans="1:21" x14ac:dyDescent="0.25">
      <c r="A436" s="35"/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</row>
    <row r="437" spans="1:21" x14ac:dyDescent="0.25">
      <c r="A437" s="35"/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</row>
    <row r="438" spans="1:21" x14ac:dyDescent="0.25">
      <c r="A438" s="35"/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</row>
    <row r="439" spans="1:21" x14ac:dyDescent="0.25">
      <c r="A439" s="35"/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</row>
    <row r="440" spans="1:21" x14ac:dyDescent="0.25">
      <c r="A440" s="35"/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</row>
    <row r="441" spans="1:21" x14ac:dyDescent="0.25">
      <c r="A441" s="35"/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</row>
    <row r="442" spans="1:21" x14ac:dyDescent="0.25">
      <c r="A442" s="35"/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</row>
    <row r="443" spans="1:21" ht="18" x14ac:dyDescent="0.25">
      <c r="A443" s="377" t="s">
        <v>142</v>
      </c>
      <c r="B443" s="377"/>
      <c r="C443" s="377"/>
      <c r="D443" s="377"/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7"/>
      <c r="P443" s="377"/>
      <c r="Q443" s="377"/>
      <c r="R443" s="377"/>
      <c r="S443" s="377"/>
      <c r="T443" s="377"/>
      <c r="U443" s="377"/>
    </row>
    <row r="444" spans="1:21" ht="18" thickBot="1" x14ac:dyDescent="0.35">
      <c r="A444" s="378">
        <f>A447</f>
        <v>0</v>
      </c>
      <c r="B444" s="378"/>
      <c r="C444" s="378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15">
        <f>U418+1</f>
        <v>18</v>
      </c>
    </row>
    <row r="445" spans="1:21" ht="13.8" x14ac:dyDescent="0.3">
      <c r="A445" s="16"/>
      <c r="B445" s="302" t="s">
        <v>18</v>
      </c>
      <c r="C445" s="303"/>
      <c r="D445" s="447"/>
      <c r="E445" s="447"/>
      <c r="F445" s="304"/>
      <c r="G445" s="302" t="s">
        <v>19</v>
      </c>
      <c r="H445" s="303"/>
      <c r="I445" s="303"/>
      <c r="J445" s="303"/>
      <c r="K445" s="303"/>
      <c r="L445" s="303"/>
      <c r="M445" s="303"/>
      <c r="N445" s="303"/>
      <c r="O445" s="303"/>
      <c r="P445" s="303"/>
      <c r="Q445" s="302" t="s">
        <v>34</v>
      </c>
      <c r="R445" s="303"/>
      <c r="S445" s="447"/>
      <c r="T445" s="304"/>
    </row>
    <row r="446" spans="1:21" ht="141.6" thickBot="1" x14ac:dyDescent="0.3">
      <c r="A446" s="17"/>
      <c r="B446" s="18" t="s">
        <v>39</v>
      </c>
      <c r="C446" s="19" t="s">
        <v>3</v>
      </c>
      <c r="D446" s="194" t="s">
        <v>13</v>
      </c>
      <c r="E446" s="194" t="s">
        <v>93</v>
      </c>
      <c r="F446" s="20" t="s">
        <v>94</v>
      </c>
      <c r="G446" s="18" t="s">
        <v>4</v>
      </c>
      <c r="H446" s="19" t="s">
        <v>5</v>
      </c>
      <c r="I446" s="19" t="s">
        <v>36</v>
      </c>
      <c r="J446" s="19" t="s">
        <v>40</v>
      </c>
      <c r="K446" s="19" t="s">
        <v>35</v>
      </c>
      <c r="L446" s="19" t="s">
        <v>8</v>
      </c>
      <c r="M446" s="19" t="s">
        <v>17</v>
      </c>
      <c r="N446" s="19" t="s">
        <v>124</v>
      </c>
      <c r="O446" s="19" t="s">
        <v>90</v>
      </c>
      <c r="P446" s="19" t="s">
        <v>123</v>
      </c>
      <c r="Q446" s="18" t="s">
        <v>14</v>
      </c>
      <c r="R446" s="19" t="s">
        <v>15</v>
      </c>
      <c r="S446" s="194" t="s">
        <v>16</v>
      </c>
      <c r="T446" s="20" t="s">
        <v>131</v>
      </c>
    </row>
    <row r="447" spans="1:21" x14ac:dyDescent="0.25">
      <c r="A447" s="21">
        <f>'Первичные данные 4 кл.'!B23</f>
        <v>0</v>
      </c>
      <c r="B447" s="22">
        <f>'Первичные данные 4 кл.'!E23</f>
        <v>0</v>
      </c>
      <c r="C447" s="22">
        <f>'Первичные данные 4 кл.'!H23</f>
        <v>0</v>
      </c>
      <c r="D447" s="23">
        <f>'Первичные данные 4 кл.'!K23</f>
        <v>0</v>
      </c>
      <c r="E447" s="23">
        <f>'Первичные данные 4 кл.'!N23</f>
        <v>0</v>
      </c>
      <c r="F447" s="23">
        <f>'Первичные данные 4 кл.'!Q23</f>
        <v>0</v>
      </c>
      <c r="G447" s="23">
        <f>'Первичные данные 4 кл.'!U23</f>
        <v>0</v>
      </c>
      <c r="H447" s="23">
        <f>'Первичные данные 4 кл.'!Y23</f>
        <v>0</v>
      </c>
      <c r="I447" s="23">
        <f>'Первичные данные 4 кл.'!AC23</f>
        <v>0</v>
      </c>
      <c r="J447" s="23">
        <f>'Первичные данные 4 кл.'!AG23</f>
        <v>0</v>
      </c>
      <c r="K447" s="23">
        <f>'Первичные данные 4 кл.'!AK23</f>
        <v>0</v>
      </c>
      <c r="L447" s="23">
        <f>'Первичные данные 4 кл.'!AO23</f>
        <v>0</v>
      </c>
      <c r="M447" s="23">
        <f>'Первичные данные 4 кл.'!AS23</f>
        <v>0</v>
      </c>
      <c r="N447" s="23">
        <f>'Первичные данные 4 кл.'!AW23</f>
        <v>0</v>
      </c>
      <c r="O447" s="23">
        <f>'Первичные данные 4 кл.'!BA23</f>
        <v>0</v>
      </c>
      <c r="P447" s="23">
        <f>'Первичные данные 4 кл.'!BE23</f>
        <v>0</v>
      </c>
      <c r="Q447" s="23">
        <f>'Первичные данные 4 кл.'!BI23</f>
        <v>0</v>
      </c>
      <c r="R447" s="23">
        <f>'Первичные данные 4 кл.'!BM23</f>
        <v>0</v>
      </c>
      <c r="S447" s="23">
        <f>'Первичные данные 4 кл.'!BQ23</f>
        <v>0</v>
      </c>
      <c r="T447" s="23">
        <f>'Первичные данные 4 кл.'!BU23</f>
        <v>0</v>
      </c>
    </row>
    <row r="448" spans="1:21" ht="13.8" thickBot="1" x14ac:dyDescent="0.3">
      <c r="A448" s="25" t="s">
        <v>47</v>
      </c>
      <c r="B448" s="296" t="str">
        <f>IF('инд. оценка уровня 4 кл.'!V22=1,'инд. оценка уровня 2кл.'!$B$41,'инд. оценка уровня 2кл.'!$B$40)</f>
        <v>НИЖЕ БАЗОВОГО</v>
      </c>
      <c r="C448" s="297"/>
      <c r="D448" s="297"/>
      <c r="E448" s="297"/>
      <c r="F448" s="298"/>
      <c r="G448" s="296" t="str">
        <f>IF('инд. оценка уровня 4 кл.'!W22=1,'инд. оценка уровня 2кл.'!$B$41,'инд. оценка уровня 2кл.'!$B$40)</f>
        <v>НИЖЕ БАЗОВОГО</v>
      </c>
      <c r="H448" s="297"/>
      <c r="I448" s="297"/>
      <c r="J448" s="297"/>
      <c r="K448" s="297"/>
      <c r="L448" s="297"/>
      <c r="M448" s="297"/>
      <c r="N448" s="297"/>
      <c r="O448" s="297"/>
      <c r="P448" s="297"/>
      <c r="Q448" s="296" t="str">
        <f>IF('инд. оценка уровня 4 кл.'!X22=1,'инд. оценка уровня 2кл.'!$B$41,'инд. оценка уровня 2кл.'!$B$40)</f>
        <v>НИЖЕ БАЗОВОГО</v>
      </c>
      <c r="R448" s="297"/>
      <c r="S448" s="297"/>
      <c r="T448" s="298"/>
    </row>
    <row r="449" spans="1:20" s="251" customFormat="1" x14ac:dyDescent="0.25">
      <c r="A449" s="25" t="s">
        <v>49</v>
      </c>
      <c r="B449" s="22" t="str">
        <f>'инд. прогресс 4 кл.'!C23</f>
        <v>D</v>
      </c>
      <c r="C449" s="22" t="str">
        <f>'инд. прогресс 4 кл.'!D23</f>
        <v>D</v>
      </c>
      <c r="D449" s="22" t="str">
        <f>'инд. прогресс 4 кл.'!E23</f>
        <v>D</v>
      </c>
      <c r="E449" s="22" t="str">
        <f>'инд. прогресс 4 кл.'!F23</f>
        <v>D</v>
      </c>
      <c r="F449" s="22" t="str">
        <f>'инд. прогресс 4 кл.'!G23</f>
        <v>D</v>
      </c>
      <c r="G449" s="22" t="str">
        <f>'инд. прогресс 4 кл.'!H23</f>
        <v>D</v>
      </c>
      <c r="H449" s="22" t="str">
        <f>'инд. прогресс 4 кл.'!I23</f>
        <v>D</v>
      </c>
      <c r="I449" s="22" t="str">
        <f>'инд. прогресс 4 кл.'!J23</f>
        <v>D</v>
      </c>
      <c r="J449" s="22" t="str">
        <f>'инд. прогресс 4 кл.'!K23</f>
        <v>D</v>
      </c>
      <c r="K449" s="22" t="str">
        <f>'инд. прогресс 4 кл.'!L23</f>
        <v>D</v>
      </c>
      <c r="L449" s="22" t="str">
        <f>'инд. прогресс 4 кл.'!M23</f>
        <v>D</v>
      </c>
      <c r="M449" s="22" t="str">
        <f>'инд. прогресс 4 кл.'!N23</f>
        <v>D</v>
      </c>
      <c r="N449" s="22" t="str">
        <f>'инд. прогресс 4 кл.'!O23</f>
        <v>D</v>
      </c>
      <c r="O449" s="22" t="str">
        <f>'инд. прогресс 4 кл.'!P23</f>
        <v>D</v>
      </c>
      <c r="P449" s="22" t="str">
        <f>'инд. прогресс 4 кл.'!Q23</f>
        <v>D</v>
      </c>
      <c r="Q449" s="22" t="str">
        <f>'инд. прогресс 4 кл.'!R23</f>
        <v>D</v>
      </c>
      <c r="R449" s="22" t="str">
        <f>'инд. прогресс 4 кл.'!S23</f>
        <v>D</v>
      </c>
      <c r="S449" s="22" t="str">
        <f>'инд. прогресс 4 кл.'!T23</f>
        <v>D</v>
      </c>
      <c r="T449" s="22" t="str">
        <f>'инд. прогресс 4 кл.'!U23</f>
        <v>D</v>
      </c>
    </row>
    <row r="450" spans="1:20" ht="13.8" thickBot="1" x14ac:dyDescent="0.3">
      <c r="A450" s="202"/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</row>
    <row r="451" spans="1:20" ht="12.9" customHeight="1" x14ac:dyDescent="0.25">
      <c r="A451" s="287" t="s">
        <v>42</v>
      </c>
      <c r="B451" s="288"/>
      <c r="C451" s="288"/>
      <c r="D451" s="288"/>
      <c r="E451" s="288"/>
      <c r="F451" s="289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</row>
    <row r="452" spans="1:20" ht="14.1" customHeight="1" thickBot="1" x14ac:dyDescent="0.3">
      <c r="A452" s="290"/>
      <c r="B452" s="291"/>
      <c r="C452" s="291"/>
      <c r="D452" s="291"/>
      <c r="E452" s="291"/>
      <c r="F452" s="292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</row>
    <row r="453" spans="1:20" x14ac:dyDescent="0.25">
      <c r="A453" s="32" t="s">
        <v>128</v>
      </c>
      <c r="B453" s="293">
        <f>SUM(B447:T447)</f>
        <v>0</v>
      </c>
      <c r="C453" s="294"/>
      <c r="D453" s="294"/>
      <c r="E453" s="294"/>
      <c r="F453" s="295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</row>
    <row r="454" spans="1:20" x14ac:dyDescent="0.25">
      <c r="A454" s="207" t="s">
        <v>30</v>
      </c>
      <c r="B454" s="449" t="str">
        <f>IF('инд. оценка уровня 4 кл.'!Y22=1,'инд. оценка уровня 2кл.'!$B$41,'инд. оценка уровня 2кл.'!$B$40)</f>
        <v>НИЖЕ БАЗОВОГО</v>
      </c>
      <c r="C454" s="450"/>
      <c r="D454" s="450"/>
      <c r="E454" s="450"/>
      <c r="F454" s="451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</row>
    <row r="455" spans="1:20" x14ac:dyDescent="0.25">
      <c r="A455" s="208"/>
      <c r="B455" s="448"/>
      <c r="C455" s="448"/>
      <c r="D455" s="448"/>
      <c r="E455" s="448"/>
      <c r="F455" s="448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</row>
    <row r="456" spans="1:20" x14ac:dyDescent="0.25">
      <c r="A456" s="35"/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</row>
    <row r="457" spans="1:20" x14ac:dyDescent="0.25">
      <c r="A457" s="35"/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</row>
    <row r="458" spans="1:20" x14ac:dyDescent="0.25">
      <c r="A458" s="36" t="s">
        <v>50</v>
      </c>
      <c r="B458" s="36"/>
      <c r="C458" s="27"/>
      <c r="D458" s="200"/>
      <c r="E458" s="200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</row>
    <row r="459" spans="1:20" x14ac:dyDescent="0.25">
      <c r="A459" s="37" t="s">
        <v>51</v>
      </c>
      <c r="B459" s="375"/>
      <c r="C459" s="375"/>
      <c r="D459" s="201"/>
      <c r="E459" s="200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</row>
    <row r="460" spans="1:20" x14ac:dyDescent="0.25">
      <c r="A460" s="37" t="s">
        <v>52</v>
      </c>
      <c r="B460" s="376"/>
      <c r="C460" s="376"/>
      <c r="D460" s="200"/>
      <c r="E460" s="200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</row>
    <row r="461" spans="1:20" x14ac:dyDescent="0.25">
      <c r="A461" s="35"/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</row>
    <row r="462" spans="1:20" x14ac:dyDescent="0.25">
      <c r="A462" s="35"/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</row>
    <row r="463" spans="1:20" x14ac:dyDescent="0.25">
      <c r="A463" s="35"/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</row>
    <row r="464" spans="1:20" x14ac:dyDescent="0.25">
      <c r="A464" s="35"/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</row>
    <row r="465" spans="1:21" x14ac:dyDescent="0.25">
      <c r="A465" s="35"/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</row>
    <row r="466" spans="1:21" x14ac:dyDescent="0.25">
      <c r="A466" s="35"/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</row>
    <row r="467" spans="1:21" x14ac:dyDescent="0.25">
      <c r="A467" s="35"/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</row>
    <row r="468" spans="1:21" x14ac:dyDescent="0.25">
      <c r="A468" s="35"/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</row>
    <row r="469" spans="1:21" ht="18" x14ac:dyDescent="0.25">
      <c r="A469" s="377" t="s">
        <v>142</v>
      </c>
      <c r="B469" s="377"/>
      <c r="C469" s="377"/>
      <c r="D469" s="377"/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7"/>
      <c r="P469" s="377"/>
      <c r="Q469" s="377"/>
      <c r="R469" s="377"/>
      <c r="S469" s="377"/>
      <c r="T469" s="377"/>
      <c r="U469" s="377"/>
    </row>
    <row r="470" spans="1:21" ht="18" thickBot="1" x14ac:dyDescent="0.35">
      <c r="A470" s="378">
        <f>A473</f>
        <v>0</v>
      </c>
      <c r="B470" s="378"/>
      <c r="C470" s="378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15">
        <f>U444+1</f>
        <v>19</v>
      </c>
    </row>
    <row r="471" spans="1:21" ht="13.8" x14ac:dyDescent="0.3">
      <c r="A471" s="16"/>
      <c r="B471" s="302" t="s">
        <v>18</v>
      </c>
      <c r="C471" s="303"/>
      <c r="D471" s="447"/>
      <c r="E471" s="447"/>
      <c r="F471" s="304"/>
      <c r="G471" s="302" t="s">
        <v>19</v>
      </c>
      <c r="H471" s="303"/>
      <c r="I471" s="303"/>
      <c r="J471" s="303"/>
      <c r="K471" s="303"/>
      <c r="L471" s="303"/>
      <c r="M471" s="303"/>
      <c r="N471" s="303"/>
      <c r="O471" s="303"/>
      <c r="P471" s="303"/>
      <c r="Q471" s="302" t="s">
        <v>34</v>
      </c>
      <c r="R471" s="303"/>
      <c r="S471" s="447"/>
      <c r="T471" s="304"/>
    </row>
    <row r="472" spans="1:21" ht="141.6" thickBot="1" x14ac:dyDescent="0.3">
      <c r="A472" s="17"/>
      <c r="B472" s="18" t="s">
        <v>39</v>
      </c>
      <c r="C472" s="19" t="s">
        <v>3</v>
      </c>
      <c r="D472" s="194" t="s">
        <v>13</v>
      </c>
      <c r="E472" s="194" t="s">
        <v>93</v>
      </c>
      <c r="F472" s="20" t="s">
        <v>94</v>
      </c>
      <c r="G472" s="18" t="s">
        <v>4</v>
      </c>
      <c r="H472" s="19" t="s">
        <v>5</v>
      </c>
      <c r="I472" s="19" t="s">
        <v>36</v>
      </c>
      <c r="J472" s="19" t="s">
        <v>40</v>
      </c>
      <c r="K472" s="19" t="s">
        <v>35</v>
      </c>
      <c r="L472" s="19" t="s">
        <v>8</v>
      </c>
      <c r="M472" s="19" t="s">
        <v>17</v>
      </c>
      <c r="N472" s="19" t="s">
        <v>124</v>
      </c>
      <c r="O472" s="19" t="s">
        <v>90</v>
      </c>
      <c r="P472" s="19" t="s">
        <v>123</v>
      </c>
      <c r="Q472" s="18" t="s">
        <v>14</v>
      </c>
      <c r="R472" s="19" t="s">
        <v>15</v>
      </c>
      <c r="S472" s="194" t="s">
        <v>16</v>
      </c>
      <c r="T472" s="20" t="s">
        <v>131</v>
      </c>
    </row>
    <row r="473" spans="1:21" x14ac:dyDescent="0.25">
      <c r="A473" s="21">
        <f>'Первичные данные 4 кл.'!B24</f>
        <v>0</v>
      </c>
      <c r="B473" s="22">
        <f>'Первичные данные 4 кл.'!E24</f>
        <v>0</v>
      </c>
      <c r="C473" s="22">
        <f>'Первичные данные 4 кл.'!H24</f>
        <v>0</v>
      </c>
      <c r="D473" s="23">
        <f>'Первичные данные 4 кл.'!K24</f>
        <v>0</v>
      </c>
      <c r="E473" s="23">
        <f>'Первичные данные 4 кл.'!N24</f>
        <v>0</v>
      </c>
      <c r="F473" s="23">
        <f>'Первичные данные 4 кл.'!Q24</f>
        <v>0</v>
      </c>
      <c r="G473" s="23">
        <f>'Первичные данные 4 кл.'!U24</f>
        <v>0</v>
      </c>
      <c r="H473" s="23">
        <f>'Первичные данные 4 кл.'!Y24</f>
        <v>0</v>
      </c>
      <c r="I473" s="23">
        <f>'Первичные данные 4 кл.'!AC24</f>
        <v>0</v>
      </c>
      <c r="J473" s="23">
        <f>'Первичные данные 4 кл.'!AG24</f>
        <v>0</v>
      </c>
      <c r="K473" s="23">
        <f>'Первичные данные 4 кл.'!AK24</f>
        <v>0</v>
      </c>
      <c r="L473" s="23">
        <f>'Первичные данные 4 кл.'!AO24</f>
        <v>0</v>
      </c>
      <c r="M473" s="23">
        <f>'Первичные данные 4 кл.'!AS24</f>
        <v>0</v>
      </c>
      <c r="N473" s="23">
        <f>'Первичные данные 4 кл.'!AW24</f>
        <v>0</v>
      </c>
      <c r="O473" s="23">
        <f>'Первичные данные 4 кл.'!BA24</f>
        <v>0</v>
      </c>
      <c r="P473" s="23">
        <f>'Первичные данные 4 кл.'!BE24</f>
        <v>0</v>
      </c>
      <c r="Q473" s="23">
        <f>'Первичные данные 4 кл.'!BI24</f>
        <v>0</v>
      </c>
      <c r="R473" s="23">
        <f>'Первичные данные 4 кл.'!BM24</f>
        <v>0</v>
      </c>
      <c r="S473" s="23">
        <f>'Первичные данные 4 кл.'!BQ24</f>
        <v>0</v>
      </c>
      <c r="T473" s="23">
        <f>'Первичные данные 4 кл.'!BU24</f>
        <v>0</v>
      </c>
    </row>
    <row r="474" spans="1:21" ht="13.8" thickBot="1" x14ac:dyDescent="0.3">
      <c r="A474" s="25" t="s">
        <v>47</v>
      </c>
      <c r="B474" s="296" t="str">
        <f>IF('инд. оценка уровня 4 кл.'!V23=1,'инд. оценка уровня 2кл.'!$B$41,'инд. оценка уровня 2кл.'!$B$40)</f>
        <v>НИЖЕ БАЗОВОГО</v>
      </c>
      <c r="C474" s="297"/>
      <c r="D474" s="297"/>
      <c r="E474" s="297"/>
      <c r="F474" s="298"/>
      <c r="G474" s="296" t="str">
        <f>IF('инд. оценка уровня 4 кл.'!W23=1,'инд. оценка уровня 2кл.'!$B$41,'инд. оценка уровня 2кл.'!$B$40)</f>
        <v>НИЖЕ БАЗОВОГО</v>
      </c>
      <c r="H474" s="297"/>
      <c r="I474" s="297"/>
      <c r="J474" s="297"/>
      <c r="K474" s="297"/>
      <c r="L474" s="297"/>
      <c r="M474" s="297"/>
      <c r="N474" s="297"/>
      <c r="O474" s="297"/>
      <c r="P474" s="297"/>
      <c r="Q474" s="296" t="str">
        <f>IF('инд. оценка уровня 4 кл.'!X23=1,'инд. оценка уровня 2кл.'!$B$41,'инд. оценка уровня 2кл.'!$B$40)</f>
        <v>НИЖЕ БАЗОВОГО</v>
      </c>
      <c r="R474" s="297"/>
      <c r="S474" s="297"/>
      <c r="T474" s="298"/>
    </row>
    <row r="475" spans="1:21" s="251" customFormat="1" x14ac:dyDescent="0.25">
      <c r="A475" s="25" t="s">
        <v>49</v>
      </c>
      <c r="B475" s="22" t="str">
        <f>'инд. прогресс 4 кл.'!C24</f>
        <v>D</v>
      </c>
      <c r="C475" s="22" t="str">
        <f>'инд. прогресс 4 кл.'!D24</f>
        <v>D</v>
      </c>
      <c r="D475" s="22" t="str">
        <f>'инд. прогресс 4 кл.'!E24</f>
        <v>D</v>
      </c>
      <c r="E475" s="22" t="str">
        <f>'инд. прогресс 4 кл.'!F24</f>
        <v>D</v>
      </c>
      <c r="F475" s="22" t="str">
        <f>'инд. прогресс 4 кл.'!G24</f>
        <v>D</v>
      </c>
      <c r="G475" s="22" t="str">
        <f>'инд. прогресс 4 кл.'!H24</f>
        <v>D</v>
      </c>
      <c r="H475" s="22" t="str">
        <f>'инд. прогресс 4 кл.'!I24</f>
        <v>D</v>
      </c>
      <c r="I475" s="22" t="str">
        <f>'инд. прогресс 4 кл.'!J24</f>
        <v>D</v>
      </c>
      <c r="J475" s="22" t="str">
        <f>'инд. прогресс 4 кл.'!K24</f>
        <v>D</v>
      </c>
      <c r="K475" s="22" t="str">
        <f>'инд. прогресс 4 кл.'!L24</f>
        <v>D</v>
      </c>
      <c r="L475" s="22" t="str">
        <f>'инд. прогресс 4 кл.'!M24</f>
        <v>D</v>
      </c>
      <c r="M475" s="22" t="str">
        <f>'инд. прогресс 4 кл.'!N24</f>
        <v>D</v>
      </c>
      <c r="N475" s="22" t="str">
        <f>'инд. прогресс 4 кл.'!O24</f>
        <v>D</v>
      </c>
      <c r="O475" s="22" t="str">
        <f>'инд. прогресс 4 кл.'!P24</f>
        <v>D</v>
      </c>
      <c r="P475" s="22" t="str">
        <f>'инд. прогресс 4 кл.'!Q24</f>
        <v>D</v>
      </c>
      <c r="Q475" s="22" t="str">
        <f>'инд. прогресс 4 кл.'!R24</f>
        <v>D</v>
      </c>
      <c r="R475" s="22" t="str">
        <f>'инд. прогресс 4 кл.'!S24</f>
        <v>D</v>
      </c>
      <c r="S475" s="22" t="str">
        <f>'инд. прогресс 4 кл.'!T24</f>
        <v>D</v>
      </c>
      <c r="T475" s="22" t="str">
        <f>'инд. прогресс 4 кл.'!U24</f>
        <v>D</v>
      </c>
    </row>
    <row r="476" spans="1:21" ht="13.8" thickBot="1" x14ac:dyDescent="0.3">
      <c r="A476" s="202"/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</row>
    <row r="477" spans="1:21" ht="12.9" customHeight="1" x14ac:dyDescent="0.25">
      <c r="A477" s="287" t="s">
        <v>42</v>
      </c>
      <c r="B477" s="288"/>
      <c r="C477" s="288"/>
      <c r="D477" s="288"/>
      <c r="E477" s="288"/>
      <c r="F477" s="289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</row>
    <row r="478" spans="1:21" ht="14.1" customHeight="1" thickBot="1" x14ac:dyDescent="0.3">
      <c r="A478" s="290"/>
      <c r="B478" s="291"/>
      <c r="C478" s="291"/>
      <c r="D478" s="291"/>
      <c r="E478" s="291"/>
      <c r="F478" s="292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</row>
    <row r="479" spans="1:21" x14ac:dyDescent="0.25">
      <c r="A479" s="32" t="s">
        <v>128</v>
      </c>
      <c r="B479" s="293">
        <f>SUM(B473:T473)</f>
        <v>0</v>
      </c>
      <c r="C479" s="294"/>
      <c r="D479" s="294"/>
      <c r="E479" s="294"/>
      <c r="F479" s="295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</row>
    <row r="480" spans="1:21" x14ac:dyDescent="0.25">
      <c r="A480" s="207" t="s">
        <v>30</v>
      </c>
      <c r="B480" s="449" t="str">
        <f>IF('инд. оценка уровня 4 кл.'!Y23=1,'инд. оценка уровня 2кл.'!$B$41,'инд. оценка уровня 2кл.'!$B$40)</f>
        <v>НИЖЕ БАЗОВОГО</v>
      </c>
      <c r="C480" s="450"/>
      <c r="D480" s="450"/>
      <c r="E480" s="450"/>
      <c r="F480" s="451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</row>
    <row r="481" spans="1:21" x14ac:dyDescent="0.25">
      <c r="A481" s="208"/>
      <c r="B481" s="448"/>
      <c r="C481" s="448"/>
      <c r="D481" s="448"/>
      <c r="E481" s="448"/>
      <c r="F481" s="448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</row>
    <row r="482" spans="1:21" x14ac:dyDescent="0.25">
      <c r="A482" s="35"/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</row>
    <row r="483" spans="1:21" x14ac:dyDescent="0.25">
      <c r="A483" s="35"/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</row>
    <row r="484" spans="1:21" x14ac:dyDescent="0.25">
      <c r="A484" s="36" t="s">
        <v>50</v>
      </c>
      <c r="B484" s="36"/>
      <c r="C484" s="27"/>
      <c r="D484" s="200"/>
      <c r="E484" s="200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</row>
    <row r="485" spans="1:21" x14ac:dyDescent="0.25">
      <c r="A485" s="37" t="s">
        <v>51</v>
      </c>
      <c r="B485" s="375"/>
      <c r="C485" s="375"/>
      <c r="D485" s="201"/>
      <c r="E485" s="200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</row>
    <row r="486" spans="1:21" x14ac:dyDescent="0.25">
      <c r="A486" s="37" t="s">
        <v>52</v>
      </c>
      <c r="B486" s="376"/>
      <c r="C486" s="376"/>
      <c r="D486" s="200"/>
      <c r="E486" s="200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</row>
    <row r="487" spans="1:21" x14ac:dyDescent="0.25">
      <c r="A487" s="35"/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</row>
    <row r="488" spans="1:21" x14ac:dyDescent="0.25">
      <c r="A488" s="35"/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</row>
    <row r="489" spans="1:21" x14ac:dyDescent="0.25">
      <c r="A489" s="35"/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</row>
    <row r="490" spans="1:21" x14ac:dyDescent="0.25">
      <c r="A490" s="35"/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</row>
    <row r="491" spans="1:21" x14ac:dyDescent="0.25">
      <c r="A491" s="35"/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</row>
    <row r="492" spans="1:21" x14ac:dyDescent="0.25">
      <c r="A492" s="35"/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</row>
    <row r="493" spans="1:21" x14ac:dyDescent="0.25">
      <c r="A493" s="35"/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</row>
    <row r="494" spans="1:21" x14ac:dyDescent="0.25">
      <c r="A494" s="35"/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</row>
    <row r="495" spans="1:21" ht="18" x14ac:dyDescent="0.25">
      <c r="A495" s="377" t="s">
        <v>142</v>
      </c>
      <c r="B495" s="377"/>
      <c r="C495" s="377"/>
      <c r="D495" s="377"/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7"/>
      <c r="P495" s="377"/>
      <c r="Q495" s="377"/>
      <c r="R495" s="377"/>
      <c r="S495" s="377"/>
      <c r="T495" s="377"/>
      <c r="U495" s="377"/>
    </row>
    <row r="496" spans="1:21" ht="18" thickBot="1" x14ac:dyDescent="0.35">
      <c r="A496" s="378">
        <f>A499</f>
        <v>0</v>
      </c>
      <c r="B496" s="378"/>
      <c r="C496" s="378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15">
        <f>U470+1</f>
        <v>20</v>
      </c>
    </row>
    <row r="497" spans="1:20" ht="13.8" x14ac:dyDescent="0.3">
      <c r="A497" s="16"/>
      <c r="B497" s="302" t="s">
        <v>18</v>
      </c>
      <c r="C497" s="303"/>
      <c r="D497" s="447"/>
      <c r="E497" s="447"/>
      <c r="F497" s="304"/>
      <c r="G497" s="302" t="s">
        <v>19</v>
      </c>
      <c r="H497" s="303"/>
      <c r="I497" s="303"/>
      <c r="J497" s="303"/>
      <c r="K497" s="303"/>
      <c r="L497" s="303"/>
      <c r="M497" s="303"/>
      <c r="N497" s="303"/>
      <c r="O497" s="303"/>
      <c r="P497" s="303"/>
      <c r="Q497" s="302" t="s">
        <v>34</v>
      </c>
      <c r="R497" s="303"/>
      <c r="S497" s="447"/>
      <c r="T497" s="304"/>
    </row>
    <row r="498" spans="1:20" ht="141.6" thickBot="1" x14ac:dyDescent="0.3">
      <c r="A498" s="17"/>
      <c r="B498" s="18" t="s">
        <v>39</v>
      </c>
      <c r="C498" s="19" t="s">
        <v>3</v>
      </c>
      <c r="D498" s="194" t="s">
        <v>13</v>
      </c>
      <c r="E498" s="194" t="s">
        <v>93</v>
      </c>
      <c r="F498" s="20" t="s">
        <v>94</v>
      </c>
      <c r="G498" s="18" t="s">
        <v>4</v>
      </c>
      <c r="H498" s="19" t="s">
        <v>5</v>
      </c>
      <c r="I498" s="19" t="s">
        <v>36</v>
      </c>
      <c r="J498" s="19" t="s">
        <v>40</v>
      </c>
      <c r="K498" s="19" t="s">
        <v>35</v>
      </c>
      <c r="L498" s="19" t="s">
        <v>8</v>
      </c>
      <c r="M498" s="19" t="s">
        <v>17</v>
      </c>
      <c r="N498" s="19" t="s">
        <v>124</v>
      </c>
      <c r="O498" s="19" t="s">
        <v>90</v>
      </c>
      <c r="P498" s="19" t="s">
        <v>123</v>
      </c>
      <c r="Q498" s="18" t="s">
        <v>14</v>
      </c>
      <c r="R498" s="19" t="s">
        <v>15</v>
      </c>
      <c r="S498" s="194" t="s">
        <v>16</v>
      </c>
      <c r="T498" s="20" t="s">
        <v>131</v>
      </c>
    </row>
    <row r="499" spans="1:20" x14ac:dyDescent="0.25">
      <c r="A499" s="21">
        <f>'Первичные данные 4 кл.'!B25</f>
        <v>0</v>
      </c>
      <c r="B499" s="22">
        <f>'Первичные данные 4 кл.'!E25</f>
        <v>0</v>
      </c>
      <c r="C499" s="22">
        <f>'Первичные данные 4 кл.'!H25</f>
        <v>0</v>
      </c>
      <c r="D499" s="23">
        <f>'Первичные данные 4 кл.'!K25</f>
        <v>0</v>
      </c>
      <c r="E499" s="23">
        <f>'Первичные данные 4 кл.'!N25</f>
        <v>0</v>
      </c>
      <c r="F499" s="23">
        <f>'Первичные данные 4 кл.'!Q25</f>
        <v>0</v>
      </c>
      <c r="G499" s="23">
        <f>'Первичные данные 4 кл.'!U25</f>
        <v>0</v>
      </c>
      <c r="H499" s="23">
        <f>'Первичные данные 4 кл.'!Y25</f>
        <v>0</v>
      </c>
      <c r="I499" s="23">
        <f>'Первичные данные 4 кл.'!AC25</f>
        <v>0</v>
      </c>
      <c r="J499" s="23">
        <f>'Первичные данные 4 кл.'!AG25</f>
        <v>0</v>
      </c>
      <c r="K499" s="23">
        <f>'Первичные данные 4 кл.'!AK25</f>
        <v>0</v>
      </c>
      <c r="L499" s="23">
        <f>'Первичные данные 4 кл.'!AO25</f>
        <v>0</v>
      </c>
      <c r="M499" s="23">
        <f>'Первичные данные 4 кл.'!AS25</f>
        <v>0</v>
      </c>
      <c r="N499" s="23">
        <f>'Первичные данные 4 кл.'!AW25</f>
        <v>0</v>
      </c>
      <c r="O499" s="23">
        <f>'Первичные данные 4 кл.'!BA25</f>
        <v>0</v>
      </c>
      <c r="P499" s="23">
        <f>'Первичные данные 4 кл.'!BE25</f>
        <v>0</v>
      </c>
      <c r="Q499" s="23">
        <f>'Первичные данные 4 кл.'!BI25</f>
        <v>0</v>
      </c>
      <c r="R499" s="23">
        <f>'Первичные данные 4 кл.'!BM25</f>
        <v>0</v>
      </c>
      <c r="S499" s="23">
        <f>'Первичные данные 4 кл.'!BQ25</f>
        <v>0</v>
      </c>
      <c r="T499" s="23">
        <f>'Первичные данные 4 кл.'!BU25</f>
        <v>0</v>
      </c>
    </row>
    <row r="500" spans="1:20" ht="13.8" thickBot="1" x14ac:dyDescent="0.3">
      <c r="A500" s="25" t="s">
        <v>47</v>
      </c>
      <c r="B500" s="296" t="str">
        <f>IF('инд. оценка уровня 4 кл.'!V24=1,'инд. оценка уровня 2кл.'!$B$41,'инд. оценка уровня 2кл.'!$B$40)</f>
        <v>НИЖЕ БАЗОВОГО</v>
      </c>
      <c r="C500" s="297"/>
      <c r="D500" s="297"/>
      <c r="E500" s="297"/>
      <c r="F500" s="298"/>
      <c r="G500" s="296" t="str">
        <f>IF('инд. оценка уровня 4 кл.'!W24=1,'инд. оценка уровня 2кл.'!$B$41,'инд. оценка уровня 2кл.'!$B$40)</f>
        <v>НИЖЕ БАЗОВОГО</v>
      </c>
      <c r="H500" s="297"/>
      <c r="I500" s="297"/>
      <c r="J500" s="297"/>
      <c r="K500" s="297"/>
      <c r="L500" s="297"/>
      <c r="M500" s="297"/>
      <c r="N500" s="297"/>
      <c r="O500" s="297"/>
      <c r="P500" s="297"/>
      <c r="Q500" s="296" t="str">
        <f>IF('инд. оценка уровня 4 кл.'!X24=1,'инд. оценка уровня 2кл.'!$B$41,'инд. оценка уровня 2кл.'!$B$40)</f>
        <v>НИЖЕ БАЗОВОГО</v>
      </c>
      <c r="R500" s="297"/>
      <c r="S500" s="297"/>
      <c r="T500" s="298"/>
    </row>
    <row r="501" spans="1:20" s="251" customFormat="1" x14ac:dyDescent="0.25">
      <c r="A501" s="25" t="s">
        <v>49</v>
      </c>
      <c r="B501" s="22" t="str">
        <f>'инд. прогресс 4 кл.'!C25</f>
        <v>D</v>
      </c>
      <c r="C501" s="22" t="str">
        <f>'инд. прогресс 4 кл.'!D25</f>
        <v>D</v>
      </c>
      <c r="D501" s="22" t="str">
        <f>'инд. прогресс 4 кл.'!E25</f>
        <v>D</v>
      </c>
      <c r="E501" s="22" t="str">
        <f>'инд. прогресс 4 кл.'!F25</f>
        <v>D</v>
      </c>
      <c r="F501" s="22" t="str">
        <f>'инд. прогресс 4 кл.'!G25</f>
        <v>D</v>
      </c>
      <c r="G501" s="22" t="str">
        <f>'инд. прогресс 4 кл.'!H25</f>
        <v>D</v>
      </c>
      <c r="H501" s="22" t="str">
        <f>'инд. прогресс 4 кл.'!I25</f>
        <v>D</v>
      </c>
      <c r="I501" s="22" t="str">
        <f>'инд. прогресс 4 кл.'!J25</f>
        <v>D</v>
      </c>
      <c r="J501" s="22" t="str">
        <f>'инд. прогресс 4 кл.'!K25</f>
        <v>D</v>
      </c>
      <c r="K501" s="22" t="str">
        <f>'инд. прогресс 4 кл.'!L25</f>
        <v>D</v>
      </c>
      <c r="L501" s="22" t="str">
        <f>'инд. прогресс 4 кл.'!M25</f>
        <v>D</v>
      </c>
      <c r="M501" s="22" t="str">
        <f>'инд. прогресс 4 кл.'!N25</f>
        <v>D</v>
      </c>
      <c r="N501" s="22" t="str">
        <f>'инд. прогресс 4 кл.'!O25</f>
        <v>D</v>
      </c>
      <c r="O501" s="22" t="str">
        <f>'инд. прогресс 4 кл.'!P25</f>
        <v>D</v>
      </c>
      <c r="P501" s="22" t="str">
        <f>'инд. прогресс 4 кл.'!Q25</f>
        <v>D</v>
      </c>
      <c r="Q501" s="22" t="str">
        <f>'инд. прогресс 4 кл.'!R25</f>
        <v>D</v>
      </c>
      <c r="R501" s="22" t="str">
        <f>'инд. прогресс 4 кл.'!S25</f>
        <v>D</v>
      </c>
      <c r="S501" s="22" t="str">
        <f>'инд. прогресс 4 кл.'!T25</f>
        <v>D</v>
      </c>
      <c r="T501" s="22" t="str">
        <f>'инд. прогресс 4 кл.'!U25</f>
        <v>D</v>
      </c>
    </row>
    <row r="502" spans="1:20" ht="13.8" thickBot="1" x14ac:dyDescent="0.3">
      <c r="A502" s="202"/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</row>
    <row r="503" spans="1:20" ht="12.9" customHeight="1" x14ac:dyDescent="0.25">
      <c r="A503" s="287" t="s">
        <v>42</v>
      </c>
      <c r="B503" s="288"/>
      <c r="C503" s="288"/>
      <c r="D503" s="288"/>
      <c r="E503" s="288"/>
      <c r="F503" s="289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</row>
    <row r="504" spans="1:20" ht="14.1" customHeight="1" thickBot="1" x14ac:dyDescent="0.3">
      <c r="A504" s="290"/>
      <c r="B504" s="291"/>
      <c r="C504" s="291"/>
      <c r="D504" s="291"/>
      <c r="E504" s="291"/>
      <c r="F504" s="292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</row>
    <row r="505" spans="1:20" x14ac:dyDescent="0.25">
      <c r="A505" s="32" t="s">
        <v>128</v>
      </c>
      <c r="B505" s="293">
        <f>SUM(B499:T499)</f>
        <v>0</v>
      </c>
      <c r="C505" s="294"/>
      <c r="D505" s="294"/>
      <c r="E505" s="294"/>
      <c r="F505" s="295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</row>
    <row r="506" spans="1:20" x14ac:dyDescent="0.25">
      <c r="A506" s="207" t="s">
        <v>30</v>
      </c>
      <c r="B506" s="449" t="str">
        <f>IF('инд. оценка уровня 4 кл.'!Y24=1,'инд. оценка уровня 2кл.'!$B$41,'инд. оценка уровня 2кл.'!$B$40)</f>
        <v>НИЖЕ БАЗОВОГО</v>
      </c>
      <c r="C506" s="450"/>
      <c r="D506" s="450"/>
      <c r="E506" s="450"/>
      <c r="F506" s="451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</row>
    <row r="507" spans="1:20" x14ac:dyDescent="0.25">
      <c r="A507" s="208"/>
      <c r="B507" s="448"/>
      <c r="C507" s="448"/>
      <c r="D507" s="448"/>
      <c r="E507" s="448"/>
      <c r="F507" s="448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</row>
    <row r="508" spans="1:20" x14ac:dyDescent="0.25">
      <c r="A508" s="35"/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</row>
    <row r="509" spans="1:20" x14ac:dyDescent="0.25">
      <c r="A509" s="35"/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</row>
    <row r="510" spans="1:20" x14ac:dyDescent="0.25">
      <c r="A510" s="36" t="s">
        <v>50</v>
      </c>
      <c r="B510" s="36"/>
      <c r="C510" s="27"/>
      <c r="D510" s="200"/>
      <c r="E510" s="200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</row>
    <row r="511" spans="1:20" x14ac:dyDescent="0.25">
      <c r="A511" s="37" t="s">
        <v>51</v>
      </c>
      <c r="B511" s="375"/>
      <c r="C511" s="375"/>
      <c r="D511" s="201"/>
      <c r="E511" s="200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</row>
    <row r="512" spans="1:20" x14ac:dyDescent="0.25">
      <c r="A512" s="37" t="s">
        <v>52</v>
      </c>
      <c r="B512" s="376"/>
      <c r="C512" s="376"/>
      <c r="D512" s="200"/>
      <c r="E512" s="200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</row>
    <row r="513" spans="1:21" x14ac:dyDescent="0.25">
      <c r="A513" s="35"/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</row>
    <row r="514" spans="1:21" x14ac:dyDescent="0.25">
      <c r="A514" s="35"/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</row>
    <row r="515" spans="1:21" x14ac:dyDescent="0.25">
      <c r="A515" s="35"/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</row>
    <row r="516" spans="1:21" x14ac:dyDescent="0.25">
      <c r="A516" s="35"/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</row>
    <row r="517" spans="1:21" x14ac:dyDescent="0.25">
      <c r="A517" s="35"/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</row>
    <row r="518" spans="1:21" x14ac:dyDescent="0.25">
      <c r="A518" s="35"/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</row>
    <row r="519" spans="1:21" x14ac:dyDescent="0.25">
      <c r="A519" s="35"/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</row>
    <row r="520" spans="1:21" x14ac:dyDescent="0.25">
      <c r="A520" s="35"/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</row>
    <row r="521" spans="1:21" ht="18" x14ac:dyDescent="0.25">
      <c r="A521" s="377" t="s">
        <v>142</v>
      </c>
      <c r="B521" s="377"/>
      <c r="C521" s="377"/>
      <c r="D521" s="377"/>
      <c r="E521" s="377"/>
      <c r="F521" s="377"/>
      <c r="G521" s="377"/>
      <c r="H521" s="377"/>
      <c r="I521" s="377"/>
      <c r="J521" s="377"/>
      <c r="K521" s="377"/>
      <c r="L521" s="377"/>
      <c r="M521" s="377"/>
      <c r="N521" s="377"/>
      <c r="O521" s="377"/>
      <c r="P521" s="377"/>
      <c r="Q521" s="377"/>
      <c r="R521" s="377"/>
      <c r="S521" s="377"/>
      <c r="T521" s="377"/>
      <c r="U521" s="377"/>
    </row>
    <row r="522" spans="1:21" ht="18" thickBot="1" x14ac:dyDescent="0.35">
      <c r="A522" s="378">
        <f>A525</f>
        <v>0</v>
      </c>
      <c r="B522" s="378"/>
      <c r="C522" s="378"/>
      <c r="D522" s="378"/>
      <c r="E522" s="378"/>
      <c r="F522" s="378"/>
      <c r="G522" s="378"/>
      <c r="H522" s="378"/>
      <c r="I522" s="378"/>
      <c r="J522" s="378"/>
      <c r="K522" s="378"/>
      <c r="L522" s="378"/>
      <c r="M522" s="378"/>
      <c r="N522" s="378"/>
      <c r="O522" s="378"/>
      <c r="P522" s="378"/>
      <c r="Q522" s="378"/>
      <c r="R522" s="378"/>
      <c r="S522" s="378"/>
      <c r="T522" s="378"/>
      <c r="U522" s="15">
        <f>U496+1</f>
        <v>21</v>
      </c>
    </row>
    <row r="523" spans="1:21" ht="13.8" x14ac:dyDescent="0.3">
      <c r="A523" s="16"/>
      <c r="B523" s="302" t="s">
        <v>18</v>
      </c>
      <c r="C523" s="303"/>
      <c r="D523" s="447"/>
      <c r="E523" s="447"/>
      <c r="F523" s="304"/>
      <c r="G523" s="302" t="s">
        <v>19</v>
      </c>
      <c r="H523" s="303"/>
      <c r="I523" s="303"/>
      <c r="J523" s="303"/>
      <c r="K523" s="303"/>
      <c r="L523" s="303"/>
      <c r="M523" s="303"/>
      <c r="N523" s="303"/>
      <c r="O523" s="303"/>
      <c r="P523" s="303"/>
      <c r="Q523" s="302" t="s">
        <v>34</v>
      </c>
      <c r="R523" s="303"/>
      <c r="S523" s="447"/>
      <c r="T523" s="304"/>
    </row>
    <row r="524" spans="1:21" ht="141.6" thickBot="1" x14ac:dyDescent="0.3">
      <c r="A524" s="17"/>
      <c r="B524" s="18" t="s">
        <v>39</v>
      </c>
      <c r="C524" s="19" t="s">
        <v>3</v>
      </c>
      <c r="D524" s="194" t="s">
        <v>13</v>
      </c>
      <c r="E524" s="194" t="s">
        <v>93</v>
      </c>
      <c r="F524" s="20" t="s">
        <v>94</v>
      </c>
      <c r="G524" s="18" t="s">
        <v>4</v>
      </c>
      <c r="H524" s="19" t="s">
        <v>5</v>
      </c>
      <c r="I524" s="19" t="s">
        <v>36</v>
      </c>
      <c r="J524" s="19" t="s">
        <v>40</v>
      </c>
      <c r="K524" s="19" t="s">
        <v>35</v>
      </c>
      <c r="L524" s="19" t="s">
        <v>8</v>
      </c>
      <c r="M524" s="19" t="s">
        <v>17</v>
      </c>
      <c r="N524" s="19" t="s">
        <v>124</v>
      </c>
      <c r="O524" s="19" t="s">
        <v>90</v>
      </c>
      <c r="P524" s="19" t="s">
        <v>123</v>
      </c>
      <c r="Q524" s="18" t="s">
        <v>14</v>
      </c>
      <c r="R524" s="19" t="s">
        <v>15</v>
      </c>
      <c r="S524" s="194" t="s">
        <v>16</v>
      </c>
      <c r="T524" s="20" t="s">
        <v>131</v>
      </c>
    </row>
    <row r="525" spans="1:21" x14ac:dyDescent="0.25">
      <c r="A525" s="21">
        <f>'Первичные данные 4 кл.'!B26</f>
        <v>0</v>
      </c>
      <c r="B525" s="22">
        <f>'Первичные данные 4 кл.'!E26</f>
        <v>0</v>
      </c>
      <c r="C525" s="22">
        <f>'Первичные данные 4 кл.'!H26</f>
        <v>0</v>
      </c>
      <c r="D525" s="23">
        <f>'Первичные данные 4 кл.'!K26</f>
        <v>0</v>
      </c>
      <c r="E525" s="23">
        <f>'Первичные данные 4 кл.'!N26</f>
        <v>0</v>
      </c>
      <c r="F525" s="23">
        <f>'Первичные данные 4 кл.'!Q26</f>
        <v>0</v>
      </c>
      <c r="G525" s="23">
        <f>'Первичные данные 4 кл.'!U26</f>
        <v>0</v>
      </c>
      <c r="H525" s="23">
        <f>'Первичные данные 4 кл.'!Y26</f>
        <v>0</v>
      </c>
      <c r="I525" s="23">
        <f>'Первичные данные 4 кл.'!AC26</f>
        <v>0</v>
      </c>
      <c r="J525" s="23">
        <f>'Первичные данные 4 кл.'!AG26</f>
        <v>0</v>
      </c>
      <c r="K525" s="23">
        <f>'Первичные данные 4 кл.'!AK26</f>
        <v>0</v>
      </c>
      <c r="L525" s="23">
        <f>'Первичные данные 4 кл.'!AO26</f>
        <v>0</v>
      </c>
      <c r="M525" s="23">
        <f>'Первичные данные 4 кл.'!AS26</f>
        <v>0</v>
      </c>
      <c r="N525" s="23">
        <f>'Первичные данные 4 кл.'!AW26</f>
        <v>0</v>
      </c>
      <c r="O525" s="23">
        <f>'Первичные данные 4 кл.'!BA26</f>
        <v>0</v>
      </c>
      <c r="P525" s="23">
        <f>'Первичные данные 4 кл.'!BE26</f>
        <v>0</v>
      </c>
      <c r="Q525" s="23">
        <f>'Первичные данные 4 кл.'!BI26</f>
        <v>0</v>
      </c>
      <c r="R525" s="23">
        <f>'Первичные данные 4 кл.'!BM26</f>
        <v>0</v>
      </c>
      <c r="S525" s="23">
        <f>'Первичные данные 4 кл.'!BQ26</f>
        <v>0</v>
      </c>
      <c r="T525" s="23">
        <f>'Первичные данные 4 кл.'!BU26</f>
        <v>0</v>
      </c>
    </row>
    <row r="526" spans="1:21" ht="13.8" thickBot="1" x14ac:dyDescent="0.3">
      <c r="A526" s="25" t="s">
        <v>47</v>
      </c>
      <c r="B526" s="296" t="str">
        <f>IF('инд. оценка уровня 4 кл.'!V25=1,'инд. оценка уровня 2кл.'!$B$41,'инд. оценка уровня 2кл.'!$B$40)</f>
        <v>НИЖЕ БАЗОВОГО</v>
      </c>
      <c r="C526" s="297"/>
      <c r="D526" s="297"/>
      <c r="E526" s="297"/>
      <c r="F526" s="298"/>
      <c r="G526" s="296" t="str">
        <f>IF('инд. оценка уровня 4 кл.'!W25=1,'инд. оценка уровня 2кл.'!$B$41,'инд. оценка уровня 2кл.'!$B$40)</f>
        <v>НИЖЕ БАЗОВОГО</v>
      </c>
      <c r="H526" s="297"/>
      <c r="I526" s="297"/>
      <c r="J526" s="297"/>
      <c r="K526" s="297"/>
      <c r="L526" s="297"/>
      <c r="M526" s="297"/>
      <c r="N526" s="297"/>
      <c r="O526" s="297"/>
      <c r="P526" s="297"/>
      <c r="Q526" s="296" t="str">
        <f>IF('инд. оценка уровня 4 кл.'!X25=1,'инд. оценка уровня 2кл.'!$B$41,'инд. оценка уровня 2кл.'!$B$40)</f>
        <v>НИЖЕ БАЗОВОГО</v>
      </c>
      <c r="R526" s="297"/>
      <c r="S526" s="297"/>
      <c r="T526" s="298"/>
    </row>
    <row r="527" spans="1:21" s="251" customFormat="1" x14ac:dyDescent="0.25">
      <c r="A527" s="25" t="s">
        <v>49</v>
      </c>
      <c r="B527" s="22" t="str">
        <f>'инд. прогресс 4 кл.'!C26</f>
        <v>D</v>
      </c>
      <c r="C527" s="22" t="str">
        <f>'инд. прогресс 4 кл.'!D26</f>
        <v>D</v>
      </c>
      <c r="D527" s="22" t="str">
        <f>'инд. прогресс 4 кл.'!E26</f>
        <v>D</v>
      </c>
      <c r="E527" s="22" t="str">
        <f>'инд. прогресс 4 кл.'!F26</f>
        <v>D</v>
      </c>
      <c r="F527" s="22" t="str">
        <f>'инд. прогресс 4 кл.'!G26</f>
        <v>D</v>
      </c>
      <c r="G527" s="22" t="str">
        <f>'инд. прогресс 4 кл.'!H26</f>
        <v>D</v>
      </c>
      <c r="H527" s="22" t="str">
        <f>'инд. прогресс 4 кл.'!I26</f>
        <v>D</v>
      </c>
      <c r="I527" s="22" t="str">
        <f>'инд. прогресс 4 кл.'!J26</f>
        <v>D</v>
      </c>
      <c r="J527" s="22" t="str">
        <f>'инд. прогресс 4 кл.'!K26</f>
        <v>D</v>
      </c>
      <c r="K527" s="22" t="str">
        <f>'инд. прогресс 4 кл.'!L26</f>
        <v>D</v>
      </c>
      <c r="L527" s="22" t="str">
        <f>'инд. прогресс 4 кл.'!M26</f>
        <v>D</v>
      </c>
      <c r="M527" s="22" t="str">
        <f>'инд. прогресс 4 кл.'!N26</f>
        <v>D</v>
      </c>
      <c r="N527" s="22" t="str">
        <f>'инд. прогресс 4 кл.'!O26</f>
        <v>D</v>
      </c>
      <c r="O527" s="22" t="str">
        <f>'инд. прогресс 4 кл.'!P26</f>
        <v>D</v>
      </c>
      <c r="P527" s="22" t="str">
        <f>'инд. прогресс 4 кл.'!Q26</f>
        <v>D</v>
      </c>
      <c r="Q527" s="22" t="str">
        <f>'инд. прогресс 4 кл.'!R26</f>
        <v>D</v>
      </c>
      <c r="R527" s="22" t="str">
        <f>'инд. прогресс 4 кл.'!S26</f>
        <v>D</v>
      </c>
      <c r="S527" s="22" t="str">
        <f>'инд. прогресс 4 кл.'!T26</f>
        <v>D</v>
      </c>
      <c r="T527" s="22" t="str">
        <f>'инд. прогресс 4 кл.'!U26</f>
        <v>D</v>
      </c>
    </row>
    <row r="528" spans="1:21" ht="13.8" thickBot="1" x14ac:dyDescent="0.3">
      <c r="A528" s="202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</row>
    <row r="529" spans="1:20" ht="12.9" customHeight="1" x14ac:dyDescent="0.25">
      <c r="A529" s="287" t="s">
        <v>42</v>
      </c>
      <c r="B529" s="288"/>
      <c r="C529" s="288"/>
      <c r="D529" s="288"/>
      <c r="E529" s="288"/>
      <c r="F529" s="289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</row>
    <row r="530" spans="1:20" ht="14.1" customHeight="1" thickBot="1" x14ac:dyDescent="0.3">
      <c r="A530" s="290"/>
      <c r="B530" s="291"/>
      <c r="C530" s="291"/>
      <c r="D530" s="291"/>
      <c r="E530" s="291"/>
      <c r="F530" s="292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</row>
    <row r="531" spans="1:20" x14ac:dyDescent="0.25">
      <c r="A531" s="32" t="s">
        <v>128</v>
      </c>
      <c r="B531" s="293">
        <f>SUM(B525:T525)</f>
        <v>0</v>
      </c>
      <c r="C531" s="294"/>
      <c r="D531" s="294"/>
      <c r="E531" s="294"/>
      <c r="F531" s="295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</row>
    <row r="532" spans="1:20" x14ac:dyDescent="0.25">
      <c r="A532" s="207" t="s">
        <v>30</v>
      </c>
      <c r="B532" s="449" t="str">
        <f>IF('инд. оценка уровня 4 кл.'!Y25=1,'инд. оценка уровня 2кл.'!$B$41,'инд. оценка уровня 2кл.'!$B$40)</f>
        <v>НИЖЕ БАЗОВОГО</v>
      </c>
      <c r="C532" s="450"/>
      <c r="D532" s="450"/>
      <c r="E532" s="450"/>
      <c r="F532" s="451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</row>
    <row r="533" spans="1:20" x14ac:dyDescent="0.25">
      <c r="A533" s="208"/>
      <c r="B533" s="448"/>
      <c r="C533" s="448"/>
      <c r="D533" s="448"/>
      <c r="E533" s="448"/>
      <c r="F533" s="448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</row>
    <row r="534" spans="1:20" x14ac:dyDescent="0.25">
      <c r="A534" s="35"/>
      <c r="B534" s="244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</row>
    <row r="535" spans="1:20" x14ac:dyDescent="0.25">
      <c r="A535" s="35"/>
      <c r="B535" s="244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</row>
    <row r="536" spans="1:20" x14ac:dyDescent="0.25">
      <c r="A536" s="36" t="s">
        <v>50</v>
      </c>
      <c r="B536" s="36"/>
      <c r="C536" s="27"/>
      <c r="D536" s="200"/>
      <c r="E536" s="200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</row>
    <row r="537" spans="1:20" x14ac:dyDescent="0.25">
      <c r="A537" s="37" t="s">
        <v>51</v>
      </c>
      <c r="B537" s="375"/>
      <c r="C537" s="375"/>
      <c r="D537" s="201"/>
      <c r="E537" s="200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</row>
    <row r="538" spans="1:20" x14ac:dyDescent="0.25">
      <c r="A538" s="37" t="s">
        <v>52</v>
      </c>
      <c r="B538" s="376"/>
      <c r="C538" s="376"/>
      <c r="D538" s="200"/>
      <c r="E538" s="200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</row>
    <row r="539" spans="1:20" x14ac:dyDescent="0.25">
      <c r="A539" s="35"/>
      <c r="B539" s="244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</row>
    <row r="540" spans="1:20" x14ac:dyDescent="0.25">
      <c r="A540" s="35"/>
      <c r="B540" s="244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</row>
    <row r="541" spans="1:20" x14ac:dyDescent="0.25">
      <c r="A541" s="35"/>
      <c r="B541" s="244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</row>
    <row r="542" spans="1:20" x14ac:dyDescent="0.25">
      <c r="A542" s="35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</row>
    <row r="543" spans="1:20" x14ac:dyDescent="0.25">
      <c r="A543" s="35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</row>
    <row r="544" spans="1:20" x14ac:dyDescent="0.25">
      <c r="A544" s="35"/>
      <c r="B544" s="244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</row>
    <row r="545" spans="1:21" x14ac:dyDescent="0.25">
      <c r="A545" s="35"/>
      <c r="B545" s="244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</row>
    <row r="546" spans="1:21" x14ac:dyDescent="0.25">
      <c r="A546" s="35"/>
      <c r="B546" s="244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</row>
    <row r="547" spans="1:21" ht="18" x14ac:dyDescent="0.25">
      <c r="A547" s="377" t="s">
        <v>142</v>
      </c>
      <c r="B547" s="377"/>
      <c r="C547" s="377"/>
      <c r="D547" s="377"/>
      <c r="E547" s="377"/>
      <c r="F547" s="377"/>
      <c r="G547" s="377"/>
      <c r="H547" s="377"/>
      <c r="I547" s="377"/>
      <c r="J547" s="377"/>
      <c r="K547" s="377"/>
      <c r="L547" s="377"/>
      <c r="M547" s="377"/>
      <c r="N547" s="377"/>
      <c r="O547" s="377"/>
      <c r="P547" s="377"/>
      <c r="Q547" s="377"/>
      <c r="R547" s="377"/>
      <c r="S547" s="377"/>
      <c r="T547" s="377"/>
      <c r="U547" s="377"/>
    </row>
    <row r="548" spans="1:21" ht="18" thickBot="1" x14ac:dyDescent="0.35">
      <c r="A548" s="378">
        <f>A551</f>
        <v>0</v>
      </c>
      <c r="B548" s="378"/>
      <c r="C548" s="378"/>
      <c r="D548" s="378"/>
      <c r="E548" s="378"/>
      <c r="F548" s="378"/>
      <c r="G548" s="378"/>
      <c r="H548" s="378"/>
      <c r="I548" s="378"/>
      <c r="J548" s="378"/>
      <c r="K548" s="378"/>
      <c r="L548" s="378"/>
      <c r="M548" s="378"/>
      <c r="N548" s="378"/>
      <c r="O548" s="378"/>
      <c r="P548" s="378"/>
      <c r="Q548" s="378"/>
      <c r="R548" s="378"/>
      <c r="S548" s="378"/>
      <c r="T548" s="378"/>
      <c r="U548" s="15">
        <f>U522+1</f>
        <v>22</v>
      </c>
    </row>
    <row r="549" spans="1:21" ht="13.8" x14ac:dyDescent="0.3">
      <c r="A549" s="16"/>
      <c r="B549" s="302" t="s">
        <v>18</v>
      </c>
      <c r="C549" s="303"/>
      <c r="D549" s="447"/>
      <c r="E549" s="447"/>
      <c r="F549" s="304"/>
      <c r="G549" s="302" t="s">
        <v>19</v>
      </c>
      <c r="H549" s="303"/>
      <c r="I549" s="303"/>
      <c r="J549" s="303"/>
      <c r="K549" s="303"/>
      <c r="L549" s="303"/>
      <c r="M549" s="303"/>
      <c r="N549" s="303"/>
      <c r="O549" s="303"/>
      <c r="P549" s="303"/>
      <c r="Q549" s="302" t="s">
        <v>34</v>
      </c>
      <c r="R549" s="303"/>
      <c r="S549" s="447"/>
      <c r="T549" s="304"/>
    </row>
    <row r="550" spans="1:21" ht="141.6" thickBot="1" x14ac:dyDescent="0.3">
      <c r="A550" s="17"/>
      <c r="B550" s="18" t="s">
        <v>39</v>
      </c>
      <c r="C550" s="19" t="s">
        <v>3</v>
      </c>
      <c r="D550" s="194" t="s">
        <v>13</v>
      </c>
      <c r="E550" s="194" t="s">
        <v>93</v>
      </c>
      <c r="F550" s="20" t="s">
        <v>94</v>
      </c>
      <c r="G550" s="18" t="s">
        <v>4</v>
      </c>
      <c r="H550" s="19" t="s">
        <v>5</v>
      </c>
      <c r="I550" s="19" t="s">
        <v>36</v>
      </c>
      <c r="J550" s="19" t="s">
        <v>40</v>
      </c>
      <c r="K550" s="19" t="s">
        <v>35</v>
      </c>
      <c r="L550" s="19" t="s">
        <v>8</v>
      </c>
      <c r="M550" s="19" t="s">
        <v>17</v>
      </c>
      <c r="N550" s="19" t="s">
        <v>124</v>
      </c>
      <c r="O550" s="19" t="s">
        <v>90</v>
      </c>
      <c r="P550" s="19" t="s">
        <v>123</v>
      </c>
      <c r="Q550" s="18" t="s">
        <v>14</v>
      </c>
      <c r="R550" s="19" t="s">
        <v>15</v>
      </c>
      <c r="S550" s="194" t="s">
        <v>16</v>
      </c>
      <c r="T550" s="20" t="s">
        <v>131</v>
      </c>
    </row>
    <row r="551" spans="1:21" x14ac:dyDescent="0.25">
      <c r="A551" s="21">
        <f>'Первичные данные 4 кл.'!B27</f>
        <v>0</v>
      </c>
      <c r="B551" s="22">
        <f>'Первичные данные 4 кл.'!E27</f>
        <v>0</v>
      </c>
      <c r="C551" s="22">
        <f>'Первичные данные 4 кл.'!H27</f>
        <v>0</v>
      </c>
      <c r="D551" s="23">
        <f>'Первичные данные 4 кл.'!K27</f>
        <v>0</v>
      </c>
      <c r="E551" s="23">
        <f>'Первичные данные 4 кл.'!N27</f>
        <v>0</v>
      </c>
      <c r="F551" s="23">
        <f>'Первичные данные 4 кл.'!Q27</f>
        <v>0</v>
      </c>
      <c r="G551" s="23">
        <f>'Первичные данные 4 кл.'!U27</f>
        <v>0</v>
      </c>
      <c r="H551" s="23">
        <f>'Первичные данные 4 кл.'!Y27</f>
        <v>0</v>
      </c>
      <c r="I551" s="23">
        <f>'Первичные данные 4 кл.'!AC27</f>
        <v>0</v>
      </c>
      <c r="J551" s="23">
        <f>'Первичные данные 4 кл.'!AG27</f>
        <v>0</v>
      </c>
      <c r="K551" s="23">
        <f>'Первичные данные 4 кл.'!AK27</f>
        <v>0</v>
      </c>
      <c r="L551" s="23">
        <f>'Первичные данные 4 кл.'!AO27</f>
        <v>0</v>
      </c>
      <c r="M551" s="23">
        <f>'Первичные данные 4 кл.'!AS27</f>
        <v>0</v>
      </c>
      <c r="N551" s="23">
        <f>'Первичные данные 4 кл.'!AW27</f>
        <v>0</v>
      </c>
      <c r="O551" s="23">
        <f>'Первичные данные 4 кл.'!BA27</f>
        <v>0</v>
      </c>
      <c r="P551" s="23">
        <f>'Первичные данные 4 кл.'!BE27</f>
        <v>0</v>
      </c>
      <c r="Q551" s="23">
        <f>'Первичные данные 4 кл.'!BI27</f>
        <v>0</v>
      </c>
      <c r="R551" s="23">
        <f>'Первичные данные 4 кл.'!BM27</f>
        <v>0</v>
      </c>
      <c r="S551" s="23">
        <f>'Первичные данные 4 кл.'!BQ27</f>
        <v>0</v>
      </c>
      <c r="T551" s="23">
        <f>'Первичные данные 4 кл.'!BU27</f>
        <v>0</v>
      </c>
    </row>
    <row r="552" spans="1:21" ht="13.8" thickBot="1" x14ac:dyDescent="0.3">
      <c r="A552" s="25" t="s">
        <v>47</v>
      </c>
      <c r="B552" s="296" t="str">
        <f>IF('инд. оценка уровня 4 кл.'!V26=1,'инд. оценка уровня 2кл.'!$B$41,'инд. оценка уровня 2кл.'!$B$40)</f>
        <v>НИЖЕ БАЗОВОГО</v>
      </c>
      <c r="C552" s="297"/>
      <c r="D552" s="297"/>
      <c r="E552" s="297"/>
      <c r="F552" s="298"/>
      <c r="G552" s="296" t="str">
        <f>IF('инд. оценка уровня 4 кл.'!W26=1,'инд. оценка уровня 2кл.'!$B$41,'инд. оценка уровня 2кл.'!$B$40)</f>
        <v>НИЖЕ БАЗОВОГО</v>
      </c>
      <c r="H552" s="297"/>
      <c r="I552" s="297"/>
      <c r="J552" s="297"/>
      <c r="K552" s="297"/>
      <c r="L552" s="297"/>
      <c r="M552" s="297"/>
      <c r="N552" s="297"/>
      <c r="O552" s="297"/>
      <c r="P552" s="297"/>
      <c r="Q552" s="296" t="str">
        <f>IF('инд. оценка уровня 4 кл.'!X26=1,'инд. оценка уровня 2кл.'!$B$41,'инд. оценка уровня 2кл.'!$B$40)</f>
        <v>НИЖЕ БАЗОВОГО</v>
      </c>
      <c r="R552" s="297"/>
      <c r="S552" s="297"/>
      <c r="T552" s="298"/>
    </row>
    <row r="553" spans="1:21" s="251" customFormat="1" x14ac:dyDescent="0.25">
      <c r="A553" s="25" t="s">
        <v>49</v>
      </c>
      <c r="B553" s="22" t="str">
        <f>'инд. прогресс 4 кл.'!C27</f>
        <v>D</v>
      </c>
      <c r="C553" s="22" t="str">
        <f>'инд. прогресс 4 кл.'!D27</f>
        <v>D</v>
      </c>
      <c r="D553" s="22" t="str">
        <f>'инд. прогресс 4 кл.'!E27</f>
        <v>D</v>
      </c>
      <c r="E553" s="22" t="str">
        <f>'инд. прогресс 4 кл.'!F27</f>
        <v>D</v>
      </c>
      <c r="F553" s="22" t="str">
        <f>'инд. прогресс 4 кл.'!G27</f>
        <v>D</v>
      </c>
      <c r="G553" s="22" t="str">
        <f>'инд. прогресс 4 кл.'!H27</f>
        <v>D</v>
      </c>
      <c r="H553" s="22" t="str">
        <f>'инд. прогресс 4 кл.'!I27</f>
        <v>D</v>
      </c>
      <c r="I553" s="22" t="str">
        <f>'инд. прогресс 4 кл.'!J27</f>
        <v>D</v>
      </c>
      <c r="J553" s="22" t="str">
        <f>'инд. прогресс 4 кл.'!K27</f>
        <v>D</v>
      </c>
      <c r="K553" s="22" t="str">
        <f>'инд. прогресс 4 кл.'!L27</f>
        <v>D</v>
      </c>
      <c r="L553" s="22" t="str">
        <f>'инд. прогресс 4 кл.'!M27</f>
        <v>D</v>
      </c>
      <c r="M553" s="22" t="str">
        <f>'инд. прогресс 4 кл.'!N27</f>
        <v>D</v>
      </c>
      <c r="N553" s="22" t="str">
        <f>'инд. прогресс 4 кл.'!O27</f>
        <v>D</v>
      </c>
      <c r="O553" s="22" t="str">
        <f>'инд. прогресс 4 кл.'!P27</f>
        <v>D</v>
      </c>
      <c r="P553" s="22" t="str">
        <f>'инд. прогресс 4 кл.'!Q27</f>
        <v>D</v>
      </c>
      <c r="Q553" s="22" t="str">
        <f>'инд. прогресс 4 кл.'!R27</f>
        <v>D</v>
      </c>
      <c r="R553" s="22" t="str">
        <f>'инд. прогресс 4 кл.'!S27</f>
        <v>D</v>
      </c>
      <c r="S553" s="22" t="str">
        <f>'инд. прогресс 4 кл.'!T27</f>
        <v>D</v>
      </c>
      <c r="T553" s="22" t="str">
        <f>'инд. прогресс 4 кл.'!U27</f>
        <v>D</v>
      </c>
    </row>
    <row r="554" spans="1:21" ht="13.8" thickBot="1" x14ac:dyDescent="0.3">
      <c r="A554" s="202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</row>
    <row r="555" spans="1:21" ht="12.9" customHeight="1" x14ac:dyDescent="0.25">
      <c r="A555" s="287" t="s">
        <v>42</v>
      </c>
      <c r="B555" s="288"/>
      <c r="C555" s="288"/>
      <c r="D555" s="288"/>
      <c r="E555" s="288"/>
      <c r="F555" s="289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</row>
    <row r="556" spans="1:21" ht="14.1" customHeight="1" thickBot="1" x14ac:dyDescent="0.3">
      <c r="A556" s="290"/>
      <c r="B556" s="291"/>
      <c r="C556" s="291"/>
      <c r="D556" s="291"/>
      <c r="E556" s="291"/>
      <c r="F556" s="292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</row>
    <row r="557" spans="1:21" x14ac:dyDescent="0.25">
      <c r="A557" s="32" t="s">
        <v>128</v>
      </c>
      <c r="B557" s="293">
        <f>SUM(B551:T551)</f>
        <v>0</v>
      </c>
      <c r="C557" s="294"/>
      <c r="D557" s="294"/>
      <c r="E557" s="294"/>
      <c r="F557" s="295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</row>
    <row r="558" spans="1:21" x14ac:dyDescent="0.25">
      <c r="A558" s="207" t="s">
        <v>30</v>
      </c>
      <c r="B558" s="449" t="str">
        <f>IF('инд. оценка уровня 4 кл.'!Y26=1,'инд. оценка уровня 2кл.'!$B$41,'инд. оценка уровня 2кл.'!$B$40)</f>
        <v>НИЖЕ БАЗОВОГО</v>
      </c>
      <c r="C558" s="450"/>
      <c r="D558" s="450"/>
      <c r="E558" s="450"/>
      <c r="F558" s="451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</row>
    <row r="559" spans="1:21" x14ac:dyDescent="0.25">
      <c r="A559" s="208"/>
      <c r="B559" s="448"/>
      <c r="C559" s="448"/>
      <c r="D559" s="448"/>
      <c r="E559" s="448"/>
      <c r="F559" s="448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</row>
    <row r="560" spans="1:21" x14ac:dyDescent="0.25">
      <c r="A560" s="35"/>
      <c r="B560" s="244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</row>
    <row r="561" spans="1:21" x14ac:dyDescent="0.25">
      <c r="A561" s="35"/>
      <c r="B561" s="244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</row>
    <row r="562" spans="1:21" x14ac:dyDescent="0.25">
      <c r="A562" s="36" t="s">
        <v>50</v>
      </c>
      <c r="B562" s="36"/>
      <c r="C562" s="27"/>
      <c r="D562" s="200"/>
      <c r="E562" s="200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</row>
    <row r="563" spans="1:21" x14ac:dyDescent="0.25">
      <c r="A563" s="37" t="s">
        <v>51</v>
      </c>
      <c r="B563" s="375"/>
      <c r="C563" s="375"/>
      <c r="D563" s="201"/>
      <c r="E563" s="200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</row>
    <row r="564" spans="1:21" x14ac:dyDescent="0.25">
      <c r="A564" s="37" t="s">
        <v>52</v>
      </c>
      <c r="B564" s="376"/>
      <c r="C564" s="376"/>
      <c r="D564" s="200"/>
      <c r="E564" s="200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</row>
    <row r="565" spans="1:21" x14ac:dyDescent="0.25">
      <c r="A565" s="35"/>
      <c r="B565" s="244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</row>
    <row r="566" spans="1:21" x14ac:dyDescent="0.25">
      <c r="A566" s="35"/>
      <c r="B566" s="244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</row>
    <row r="567" spans="1:21" x14ac:dyDescent="0.25">
      <c r="A567" s="35"/>
      <c r="B567" s="244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</row>
    <row r="568" spans="1:21" x14ac:dyDescent="0.25">
      <c r="A568" s="35"/>
      <c r="B568" s="244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</row>
    <row r="569" spans="1:21" x14ac:dyDescent="0.25">
      <c r="A569" s="35"/>
      <c r="B569" s="244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</row>
    <row r="570" spans="1:21" x14ac:dyDescent="0.25">
      <c r="A570" s="35"/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</row>
    <row r="571" spans="1:21" x14ac:dyDescent="0.25">
      <c r="A571" s="35"/>
      <c r="B571" s="244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</row>
    <row r="572" spans="1:21" x14ac:dyDescent="0.25">
      <c r="A572" s="35"/>
      <c r="B572" s="244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</row>
    <row r="573" spans="1:21" ht="18" x14ac:dyDescent="0.25">
      <c r="A573" s="377" t="s">
        <v>142</v>
      </c>
      <c r="B573" s="377"/>
      <c r="C573" s="377"/>
      <c r="D573" s="377"/>
      <c r="E573" s="377"/>
      <c r="F573" s="377"/>
      <c r="G573" s="377"/>
      <c r="H573" s="377"/>
      <c r="I573" s="377"/>
      <c r="J573" s="377"/>
      <c r="K573" s="377"/>
      <c r="L573" s="377"/>
      <c r="M573" s="377"/>
      <c r="N573" s="377"/>
      <c r="O573" s="377"/>
      <c r="P573" s="377"/>
      <c r="Q573" s="377"/>
      <c r="R573" s="377"/>
      <c r="S573" s="377"/>
      <c r="T573" s="377"/>
      <c r="U573" s="377"/>
    </row>
    <row r="574" spans="1:21" ht="18" thickBot="1" x14ac:dyDescent="0.35">
      <c r="A574" s="378">
        <f>A577</f>
        <v>0</v>
      </c>
      <c r="B574" s="378"/>
      <c r="C574" s="378"/>
      <c r="D574" s="378"/>
      <c r="E574" s="378"/>
      <c r="F574" s="378"/>
      <c r="G574" s="378"/>
      <c r="H574" s="378"/>
      <c r="I574" s="378"/>
      <c r="J574" s="378"/>
      <c r="K574" s="378"/>
      <c r="L574" s="378"/>
      <c r="M574" s="378"/>
      <c r="N574" s="378"/>
      <c r="O574" s="378"/>
      <c r="P574" s="378"/>
      <c r="Q574" s="378"/>
      <c r="R574" s="378"/>
      <c r="S574" s="378"/>
      <c r="T574" s="378"/>
      <c r="U574" s="15">
        <f>U548+1</f>
        <v>23</v>
      </c>
    </row>
    <row r="575" spans="1:21" ht="13.8" x14ac:dyDescent="0.3">
      <c r="A575" s="16"/>
      <c r="B575" s="302" t="s">
        <v>18</v>
      </c>
      <c r="C575" s="303"/>
      <c r="D575" s="447"/>
      <c r="E575" s="447"/>
      <c r="F575" s="304"/>
      <c r="G575" s="302" t="s">
        <v>19</v>
      </c>
      <c r="H575" s="303"/>
      <c r="I575" s="303"/>
      <c r="J575" s="303"/>
      <c r="K575" s="303"/>
      <c r="L575" s="303"/>
      <c r="M575" s="303"/>
      <c r="N575" s="303"/>
      <c r="O575" s="303"/>
      <c r="P575" s="303"/>
      <c r="Q575" s="302" t="s">
        <v>34</v>
      </c>
      <c r="R575" s="303"/>
      <c r="S575" s="447"/>
      <c r="T575" s="304"/>
    </row>
    <row r="576" spans="1:21" ht="141.6" thickBot="1" x14ac:dyDescent="0.3">
      <c r="A576" s="17"/>
      <c r="B576" s="18" t="s">
        <v>39</v>
      </c>
      <c r="C576" s="19" t="s">
        <v>3</v>
      </c>
      <c r="D576" s="194" t="s">
        <v>13</v>
      </c>
      <c r="E576" s="194" t="s">
        <v>93</v>
      </c>
      <c r="F576" s="20" t="s">
        <v>94</v>
      </c>
      <c r="G576" s="18" t="s">
        <v>4</v>
      </c>
      <c r="H576" s="19" t="s">
        <v>5</v>
      </c>
      <c r="I576" s="19" t="s">
        <v>36</v>
      </c>
      <c r="J576" s="19" t="s">
        <v>40</v>
      </c>
      <c r="K576" s="19" t="s">
        <v>35</v>
      </c>
      <c r="L576" s="19" t="s">
        <v>8</v>
      </c>
      <c r="M576" s="19" t="s">
        <v>17</v>
      </c>
      <c r="N576" s="19" t="s">
        <v>124</v>
      </c>
      <c r="O576" s="19" t="s">
        <v>90</v>
      </c>
      <c r="P576" s="19" t="s">
        <v>123</v>
      </c>
      <c r="Q576" s="18" t="s">
        <v>14</v>
      </c>
      <c r="R576" s="19" t="s">
        <v>15</v>
      </c>
      <c r="S576" s="194" t="s">
        <v>16</v>
      </c>
      <c r="T576" s="20" t="s">
        <v>131</v>
      </c>
    </row>
    <row r="577" spans="1:20" x14ac:dyDescent="0.25">
      <c r="A577" s="21">
        <f>'Первичные данные 4 кл.'!B28</f>
        <v>0</v>
      </c>
      <c r="B577" s="22">
        <f>'Первичные данные 4 кл.'!E28</f>
        <v>0</v>
      </c>
      <c r="C577" s="22">
        <f>'Первичные данные 4 кл.'!H28</f>
        <v>0</v>
      </c>
      <c r="D577" s="23">
        <f>'Первичные данные 4 кл.'!K28</f>
        <v>0</v>
      </c>
      <c r="E577" s="23">
        <f>'Первичные данные 4 кл.'!N28</f>
        <v>0</v>
      </c>
      <c r="F577" s="23">
        <f>'Первичные данные 4 кл.'!Q28</f>
        <v>0</v>
      </c>
      <c r="G577" s="23">
        <f>'Первичные данные 4 кл.'!U28</f>
        <v>0</v>
      </c>
      <c r="H577" s="23">
        <f>'Первичные данные 4 кл.'!Y28</f>
        <v>0</v>
      </c>
      <c r="I577" s="23">
        <f>'Первичные данные 4 кл.'!AC28</f>
        <v>0</v>
      </c>
      <c r="J577" s="23">
        <f>'Первичные данные 4 кл.'!AG28</f>
        <v>0</v>
      </c>
      <c r="K577" s="23">
        <f>'Первичные данные 4 кл.'!AK28</f>
        <v>0</v>
      </c>
      <c r="L577" s="23">
        <f>'Первичные данные 4 кл.'!AO28</f>
        <v>0</v>
      </c>
      <c r="M577" s="23">
        <f>'Первичные данные 4 кл.'!AS28</f>
        <v>0</v>
      </c>
      <c r="N577" s="23">
        <f>'Первичные данные 4 кл.'!AW28</f>
        <v>0</v>
      </c>
      <c r="O577" s="23">
        <f>'Первичные данные 4 кл.'!BA28</f>
        <v>0</v>
      </c>
      <c r="P577" s="23">
        <f>'Первичные данные 4 кл.'!BE28</f>
        <v>0</v>
      </c>
      <c r="Q577" s="23">
        <f>'Первичные данные 4 кл.'!BI28</f>
        <v>0</v>
      </c>
      <c r="R577" s="23">
        <f>'Первичные данные 4 кл.'!BM28</f>
        <v>0</v>
      </c>
      <c r="S577" s="23">
        <f>'Первичные данные 4 кл.'!BQ28</f>
        <v>0</v>
      </c>
      <c r="T577" s="23">
        <f>'Первичные данные 4 кл.'!BU28</f>
        <v>0</v>
      </c>
    </row>
    <row r="578" spans="1:20" ht="13.8" thickBot="1" x14ac:dyDescent="0.3">
      <c r="A578" s="25" t="s">
        <v>47</v>
      </c>
      <c r="B578" s="296" t="str">
        <f>IF('инд. оценка уровня 4 кл.'!V27=1,'инд. оценка уровня 2кл.'!$B$41,'инд. оценка уровня 2кл.'!$B$40)</f>
        <v>НИЖЕ БАЗОВОГО</v>
      </c>
      <c r="C578" s="297"/>
      <c r="D578" s="297"/>
      <c r="E578" s="297"/>
      <c r="F578" s="298"/>
      <c r="G578" s="296" t="str">
        <f>IF('инд. оценка уровня 4 кл.'!W27=1,'инд. оценка уровня 2кл.'!$B$41,'инд. оценка уровня 2кл.'!$B$40)</f>
        <v>НИЖЕ БАЗОВОГО</v>
      </c>
      <c r="H578" s="297"/>
      <c r="I578" s="297"/>
      <c r="J578" s="297"/>
      <c r="K578" s="297"/>
      <c r="L578" s="297"/>
      <c r="M578" s="297"/>
      <c r="N578" s="297"/>
      <c r="O578" s="297"/>
      <c r="P578" s="297"/>
      <c r="Q578" s="296" t="str">
        <f>IF('инд. оценка уровня 4 кл.'!X27=1,'инд. оценка уровня 2кл.'!$B$41,'инд. оценка уровня 2кл.'!$B$40)</f>
        <v>НИЖЕ БАЗОВОГО</v>
      </c>
      <c r="R578" s="297"/>
      <c r="S578" s="297"/>
      <c r="T578" s="298"/>
    </row>
    <row r="579" spans="1:20" s="251" customFormat="1" x14ac:dyDescent="0.25">
      <c r="A579" s="25" t="s">
        <v>49</v>
      </c>
      <c r="B579" s="22" t="str">
        <f>'инд. прогресс 4 кл.'!C28</f>
        <v>D</v>
      </c>
      <c r="C579" s="22" t="str">
        <f>'инд. прогресс 4 кл.'!D28</f>
        <v>D</v>
      </c>
      <c r="D579" s="22" t="str">
        <f>'инд. прогресс 4 кл.'!E28</f>
        <v>D</v>
      </c>
      <c r="E579" s="22" t="str">
        <f>'инд. прогресс 4 кл.'!F28</f>
        <v>D</v>
      </c>
      <c r="F579" s="22" t="str">
        <f>'инд. прогресс 4 кл.'!G28</f>
        <v>D</v>
      </c>
      <c r="G579" s="22" t="str">
        <f>'инд. прогресс 4 кл.'!H28</f>
        <v>D</v>
      </c>
      <c r="H579" s="22" t="str">
        <f>'инд. прогресс 4 кл.'!I28</f>
        <v>D</v>
      </c>
      <c r="I579" s="22" t="str">
        <f>'инд. прогресс 4 кл.'!J28</f>
        <v>D</v>
      </c>
      <c r="J579" s="22" t="str">
        <f>'инд. прогресс 4 кл.'!K28</f>
        <v>D</v>
      </c>
      <c r="K579" s="22" t="str">
        <f>'инд. прогресс 4 кл.'!L28</f>
        <v>D</v>
      </c>
      <c r="L579" s="22" t="str">
        <f>'инд. прогресс 4 кл.'!M28</f>
        <v>D</v>
      </c>
      <c r="M579" s="22" t="str">
        <f>'инд. прогресс 4 кл.'!N28</f>
        <v>D</v>
      </c>
      <c r="N579" s="22" t="str">
        <f>'инд. прогресс 4 кл.'!O28</f>
        <v>D</v>
      </c>
      <c r="O579" s="22" t="str">
        <f>'инд. прогресс 4 кл.'!P28</f>
        <v>D</v>
      </c>
      <c r="P579" s="22" t="str">
        <f>'инд. прогресс 4 кл.'!Q28</f>
        <v>D</v>
      </c>
      <c r="Q579" s="22" t="str">
        <f>'инд. прогресс 4 кл.'!R28</f>
        <v>D</v>
      </c>
      <c r="R579" s="22" t="str">
        <f>'инд. прогресс 4 кл.'!S28</f>
        <v>D</v>
      </c>
      <c r="S579" s="22" t="str">
        <f>'инд. прогресс 4 кл.'!T28</f>
        <v>D</v>
      </c>
      <c r="T579" s="22" t="str">
        <f>'инд. прогресс 4 кл.'!U28</f>
        <v>D</v>
      </c>
    </row>
    <row r="580" spans="1:20" ht="13.8" thickBot="1" x14ac:dyDescent="0.3">
      <c r="A580" s="202"/>
      <c r="B580" s="244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</row>
    <row r="581" spans="1:20" ht="12.9" customHeight="1" x14ac:dyDescent="0.25">
      <c r="A581" s="287" t="s">
        <v>42</v>
      </c>
      <c r="B581" s="288"/>
      <c r="C581" s="288"/>
      <c r="D581" s="288"/>
      <c r="E581" s="288"/>
      <c r="F581" s="289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</row>
    <row r="582" spans="1:20" ht="14.1" customHeight="1" thickBot="1" x14ac:dyDescent="0.3">
      <c r="A582" s="290"/>
      <c r="B582" s="291"/>
      <c r="C582" s="291"/>
      <c r="D582" s="291"/>
      <c r="E582" s="291"/>
      <c r="F582" s="292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</row>
    <row r="583" spans="1:20" x14ac:dyDescent="0.25">
      <c r="A583" s="32" t="s">
        <v>128</v>
      </c>
      <c r="B583" s="293">
        <f>SUM(B577:T577)</f>
        <v>0</v>
      </c>
      <c r="C583" s="294"/>
      <c r="D583" s="294"/>
      <c r="E583" s="294"/>
      <c r="F583" s="295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</row>
    <row r="584" spans="1:20" x14ac:dyDescent="0.25">
      <c r="A584" s="207" t="s">
        <v>30</v>
      </c>
      <c r="B584" s="449" t="str">
        <f>IF('инд. оценка уровня 4 кл.'!Y27=1,'инд. оценка уровня 2кл.'!$B$41,'инд. оценка уровня 2кл.'!$B$40)</f>
        <v>НИЖЕ БАЗОВОГО</v>
      </c>
      <c r="C584" s="450"/>
      <c r="D584" s="450"/>
      <c r="E584" s="450"/>
      <c r="F584" s="451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</row>
    <row r="585" spans="1:20" x14ac:dyDescent="0.25">
      <c r="A585" s="208"/>
      <c r="B585" s="448"/>
      <c r="C585" s="448"/>
      <c r="D585" s="448"/>
      <c r="E585" s="448"/>
      <c r="F585" s="448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</row>
    <row r="586" spans="1:20" x14ac:dyDescent="0.25">
      <c r="A586" s="35"/>
      <c r="B586" s="244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</row>
    <row r="587" spans="1:20" x14ac:dyDescent="0.25">
      <c r="A587" s="35"/>
      <c r="B587" s="244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</row>
    <row r="588" spans="1:20" x14ac:dyDescent="0.25">
      <c r="A588" s="36" t="s">
        <v>50</v>
      </c>
      <c r="B588" s="36"/>
      <c r="C588" s="27"/>
      <c r="D588" s="200"/>
      <c r="E588" s="200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</row>
    <row r="589" spans="1:20" x14ac:dyDescent="0.25">
      <c r="A589" s="37" t="s">
        <v>51</v>
      </c>
      <c r="B589" s="375"/>
      <c r="C589" s="375"/>
      <c r="D589" s="201"/>
      <c r="E589" s="200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</row>
    <row r="590" spans="1:20" x14ac:dyDescent="0.25">
      <c r="A590" s="37" t="s">
        <v>52</v>
      </c>
      <c r="B590" s="376"/>
      <c r="C590" s="376"/>
      <c r="D590" s="200"/>
      <c r="E590" s="200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</row>
    <row r="591" spans="1:20" x14ac:dyDescent="0.25">
      <c r="A591" s="35"/>
      <c r="B591" s="244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</row>
    <row r="592" spans="1:20" x14ac:dyDescent="0.25">
      <c r="A592" s="35"/>
      <c r="B592" s="244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</row>
    <row r="593" spans="1:21" x14ac:dyDescent="0.25">
      <c r="A593" s="35"/>
      <c r="B593" s="244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</row>
    <row r="594" spans="1:21" x14ac:dyDescent="0.25">
      <c r="A594" s="35"/>
      <c r="B594" s="244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</row>
    <row r="595" spans="1:21" x14ac:dyDescent="0.25">
      <c r="A595" s="35"/>
      <c r="B595" s="244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</row>
    <row r="596" spans="1:21" x14ac:dyDescent="0.25">
      <c r="A596" s="35"/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</row>
    <row r="597" spans="1:21" x14ac:dyDescent="0.25">
      <c r="A597" s="35"/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</row>
    <row r="598" spans="1:21" x14ac:dyDescent="0.25">
      <c r="A598" s="35"/>
      <c r="B598" s="244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</row>
    <row r="599" spans="1:21" ht="18" x14ac:dyDescent="0.25">
      <c r="A599" s="377" t="s">
        <v>142</v>
      </c>
      <c r="B599" s="377"/>
      <c r="C599" s="377"/>
      <c r="D599" s="377"/>
      <c r="E599" s="377"/>
      <c r="F599" s="377"/>
      <c r="G599" s="377"/>
      <c r="H599" s="377"/>
      <c r="I599" s="377"/>
      <c r="J599" s="377"/>
      <c r="K599" s="377"/>
      <c r="L599" s="377"/>
      <c r="M599" s="377"/>
      <c r="N599" s="377"/>
      <c r="O599" s="377"/>
      <c r="P599" s="377"/>
      <c r="Q599" s="377"/>
      <c r="R599" s="377"/>
      <c r="S599" s="377"/>
      <c r="T599" s="377"/>
      <c r="U599" s="377"/>
    </row>
    <row r="600" spans="1:21" ht="18" thickBot="1" x14ac:dyDescent="0.35">
      <c r="A600" s="378">
        <f>A603</f>
        <v>0</v>
      </c>
      <c r="B600" s="378"/>
      <c r="C600" s="378"/>
      <c r="D600" s="378"/>
      <c r="E600" s="378"/>
      <c r="F600" s="378"/>
      <c r="G600" s="378"/>
      <c r="H600" s="378"/>
      <c r="I600" s="378"/>
      <c r="J600" s="378"/>
      <c r="K600" s="378"/>
      <c r="L600" s="378"/>
      <c r="M600" s="378"/>
      <c r="N600" s="378"/>
      <c r="O600" s="378"/>
      <c r="P600" s="378"/>
      <c r="Q600" s="378"/>
      <c r="R600" s="378"/>
      <c r="S600" s="378"/>
      <c r="T600" s="378"/>
      <c r="U600" s="15">
        <f>U574+1</f>
        <v>24</v>
      </c>
    </row>
    <row r="601" spans="1:21" ht="13.8" x14ac:dyDescent="0.3">
      <c r="A601" s="16"/>
      <c r="B601" s="302" t="s">
        <v>18</v>
      </c>
      <c r="C601" s="303"/>
      <c r="D601" s="447"/>
      <c r="E601" s="447"/>
      <c r="F601" s="304"/>
      <c r="G601" s="302" t="s">
        <v>19</v>
      </c>
      <c r="H601" s="303"/>
      <c r="I601" s="303"/>
      <c r="J601" s="303"/>
      <c r="K601" s="303"/>
      <c r="L601" s="303"/>
      <c r="M601" s="303"/>
      <c r="N601" s="303"/>
      <c r="O601" s="303"/>
      <c r="P601" s="303"/>
      <c r="Q601" s="302" t="s">
        <v>34</v>
      </c>
      <c r="R601" s="303"/>
      <c r="S601" s="447"/>
      <c r="T601" s="304"/>
    </row>
    <row r="602" spans="1:21" ht="141.6" thickBot="1" x14ac:dyDescent="0.3">
      <c r="A602" s="17"/>
      <c r="B602" s="18" t="s">
        <v>39</v>
      </c>
      <c r="C602" s="19" t="s">
        <v>3</v>
      </c>
      <c r="D602" s="194" t="s">
        <v>13</v>
      </c>
      <c r="E602" s="194" t="s">
        <v>93</v>
      </c>
      <c r="F602" s="20" t="s">
        <v>94</v>
      </c>
      <c r="G602" s="18" t="s">
        <v>4</v>
      </c>
      <c r="H602" s="19" t="s">
        <v>5</v>
      </c>
      <c r="I602" s="19" t="s">
        <v>36</v>
      </c>
      <c r="J602" s="19" t="s">
        <v>40</v>
      </c>
      <c r="K602" s="19" t="s">
        <v>35</v>
      </c>
      <c r="L602" s="19" t="s">
        <v>8</v>
      </c>
      <c r="M602" s="19" t="s">
        <v>17</v>
      </c>
      <c r="N602" s="19" t="s">
        <v>124</v>
      </c>
      <c r="O602" s="19" t="s">
        <v>90</v>
      </c>
      <c r="P602" s="19" t="s">
        <v>123</v>
      </c>
      <c r="Q602" s="18" t="s">
        <v>14</v>
      </c>
      <c r="R602" s="19" t="s">
        <v>15</v>
      </c>
      <c r="S602" s="194" t="s">
        <v>16</v>
      </c>
      <c r="T602" s="20" t="s">
        <v>131</v>
      </c>
    </row>
    <row r="603" spans="1:21" x14ac:dyDescent="0.25">
      <c r="A603" s="21">
        <f>'Первичные данные 4 кл.'!B29</f>
        <v>0</v>
      </c>
      <c r="B603" s="22">
        <f>'Первичные данные 4 кл.'!E29</f>
        <v>0</v>
      </c>
      <c r="C603" s="22">
        <f>'Первичные данные 4 кл.'!H29</f>
        <v>0</v>
      </c>
      <c r="D603" s="23">
        <f>'Первичные данные 4 кл.'!K29</f>
        <v>0</v>
      </c>
      <c r="E603" s="23">
        <f>'Первичные данные 4 кл.'!N29</f>
        <v>0</v>
      </c>
      <c r="F603" s="23">
        <f>'Первичные данные 4 кл.'!Q29</f>
        <v>0</v>
      </c>
      <c r="G603" s="23">
        <f>'Первичные данные 4 кл.'!U29</f>
        <v>0</v>
      </c>
      <c r="H603" s="23">
        <f>'Первичные данные 4 кл.'!Y29</f>
        <v>0</v>
      </c>
      <c r="I603" s="23">
        <f>'Первичные данные 4 кл.'!AC29</f>
        <v>0</v>
      </c>
      <c r="J603" s="23">
        <f>'Первичные данные 4 кл.'!AG29</f>
        <v>0</v>
      </c>
      <c r="K603" s="23">
        <f>'Первичные данные 4 кл.'!AK29</f>
        <v>0</v>
      </c>
      <c r="L603" s="23">
        <f>'Первичные данные 4 кл.'!AO29</f>
        <v>0</v>
      </c>
      <c r="M603" s="23">
        <f>'Первичные данные 4 кл.'!AS29</f>
        <v>0</v>
      </c>
      <c r="N603" s="23">
        <f>'Первичные данные 4 кл.'!AW29</f>
        <v>0</v>
      </c>
      <c r="O603" s="23">
        <f>'Первичные данные 4 кл.'!BA29</f>
        <v>0</v>
      </c>
      <c r="P603" s="23">
        <f>'Первичные данные 4 кл.'!BE29</f>
        <v>0</v>
      </c>
      <c r="Q603" s="23">
        <f>'Первичные данные 4 кл.'!BI29</f>
        <v>0</v>
      </c>
      <c r="R603" s="23">
        <f>'Первичные данные 4 кл.'!BM29</f>
        <v>0</v>
      </c>
      <c r="S603" s="23">
        <f>'Первичные данные 4 кл.'!BQ29</f>
        <v>0</v>
      </c>
      <c r="T603" s="23">
        <f>'Первичные данные 4 кл.'!BU29</f>
        <v>0</v>
      </c>
    </row>
    <row r="604" spans="1:21" ht="13.8" thickBot="1" x14ac:dyDescent="0.3">
      <c r="A604" s="25" t="s">
        <v>47</v>
      </c>
      <c r="B604" s="296" t="str">
        <f>IF('инд. оценка уровня 4 кл.'!V28=1,'инд. оценка уровня 2кл.'!$B$41,'инд. оценка уровня 2кл.'!$B$40)</f>
        <v>НИЖЕ БАЗОВОГО</v>
      </c>
      <c r="C604" s="297"/>
      <c r="D604" s="297"/>
      <c r="E604" s="297"/>
      <c r="F604" s="298"/>
      <c r="G604" s="296" t="str">
        <f>IF('инд. оценка уровня 4 кл.'!W28=1,'инд. оценка уровня 2кл.'!$B$41,'инд. оценка уровня 2кл.'!$B$40)</f>
        <v>НИЖЕ БАЗОВОГО</v>
      </c>
      <c r="H604" s="297"/>
      <c r="I604" s="297"/>
      <c r="J604" s="297"/>
      <c r="K604" s="297"/>
      <c r="L604" s="297"/>
      <c r="M604" s="297"/>
      <c r="N604" s="297"/>
      <c r="O604" s="297"/>
      <c r="P604" s="297"/>
      <c r="Q604" s="296" t="str">
        <f>IF('инд. оценка уровня 4 кл.'!X28=1,'инд. оценка уровня 2кл.'!$B$41,'инд. оценка уровня 2кл.'!$B$40)</f>
        <v>НИЖЕ БАЗОВОГО</v>
      </c>
      <c r="R604" s="297"/>
      <c r="S604" s="297"/>
      <c r="T604" s="298"/>
    </row>
    <row r="605" spans="1:21" s="251" customFormat="1" x14ac:dyDescent="0.25">
      <c r="A605" s="25" t="s">
        <v>49</v>
      </c>
      <c r="B605" s="22" t="str">
        <f>'инд. прогресс 4 кл.'!C29</f>
        <v>D</v>
      </c>
      <c r="C605" s="22" t="str">
        <f>'инд. прогресс 4 кл.'!D29</f>
        <v>D</v>
      </c>
      <c r="D605" s="22" t="str">
        <f>'инд. прогресс 4 кл.'!E29</f>
        <v>D</v>
      </c>
      <c r="E605" s="22" t="str">
        <f>'инд. прогресс 4 кл.'!F29</f>
        <v>D</v>
      </c>
      <c r="F605" s="22" t="str">
        <f>'инд. прогресс 4 кл.'!G29</f>
        <v>D</v>
      </c>
      <c r="G605" s="22" t="str">
        <f>'инд. прогресс 4 кл.'!H29</f>
        <v>D</v>
      </c>
      <c r="H605" s="22" t="str">
        <f>'инд. прогресс 4 кл.'!I29</f>
        <v>D</v>
      </c>
      <c r="I605" s="22" t="str">
        <f>'инд. прогресс 4 кл.'!J29</f>
        <v>D</v>
      </c>
      <c r="J605" s="22" t="str">
        <f>'инд. прогресс 4 кл.'!K29</f>
        <v>D</v>
      </c>
      <c r="K605" s="22" t="str">
        <f>'инд. прогресс 4 кл.'!L29</f>
        <v>D</v>
      </c>
      <c r="L605" s="22" t="str">
        <f>'инд. прогресс 4 кл.'!M29</f>
        <v>D</v>
      </c>
      <c r="M605" s="22" t="str">
        <f>'инд. прогресс 4 кл.'!N29</f>
        <v>D</v>
      </c>
      <c r="N605" s="22" t="str">
        <f>'инд. прогресс 4 кл.'!O29</f>
        <v>D</v>
      </c>
      <c r="O605" s="22" t="str">
        <f>'инд. прогресс 4 кл.'!P29</f>
        <v>D</v>
      </c>
      <c r="P605" s="22" t="str">
        <f>'инд. прогресс 4 кл.'!Q29</f>
        <v>D</v>
      </c>
      <c r="Q605" s="22" t="str">
        <f>'инд. прогресс 4 кл.'!R29</f>
        <v>D</v>
      </c>
      <c r="R605" s="22" t="str">
        <f>'инд. прогресс 4 кл.'!S29</f>
        <v>D</v>
      </c>
      <c r="S605" s="22" t="str">
        <f>'инд. прогресс 4 кл.'!T29</f>
        <v>D</v>
      </c>
      <c r="T605" s="22" t="str">
        <f>'инд. прогресс 4 кл.'!U29</f>
        <v>D</v>
      </c>
    </row>
    <row r="606" spans="1:21" ht="13.8" thickBot="1" x14ac:dyDescent="0.3">
      <c r="A606" s="202"/>
      <c r="B606" s="244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</row>
    <row r="607" spans="1:21" ht="12.9" customHeight="1" x14ac:dyDescent="0.25">
      <c r="A607" s="287" t="s">
        <v>42</v>
      </c>
      <c r="B607" s="288"/>
      <c r="C607" s="288"/>
      <c r="D607" s="288"/>
      <c r="E607" s="288"/>
      <c r="F607" s="289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</row>
    <row r="608" spans="1:21" ht="14.1" customHeight="1" thickBot="1" x14ac:dyDescent="0.3">
      <c r="A608" s="290"/>
      <c r="B608" s="291"/>
      <c r="C608" s="291"/>
      <c r="D608" s="291"/>
      <c r="E608" s="291"/>
      <c r="F608" s="292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</row>
    <row r="609" spans="1:20" x14ac:dyDescent="0.25">
      <c r="A609" s="32" t="s">
        <v>128</v>
      </c>
      <c r="B609" s="293">
        <f>SUM(B603:T603)</f>
        <v>0</v>
      </c>
      <c r="C609" s="294"/>
      <c r="D609" s="294"/>
      <c r="E609" s="294"/>
      <c r="F609" s="295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</row>
    <row r="610" spans="1:20" x14ac:dyDescent="0.25">
      <c r="A610" s="207" t="s">
        <v>30</v>
      </c>
      <c r="B610" s="449" t="str">
        <f>IF('инд. оценка уровня 4 кл.'!Y28=1,'инд. оценка уровня 2кл.'!$B$41,'инд. оценка уровня 2кл.'!$B$40)</f>
        <v>НИЖЕ БАЗОВОГО</v>
      </c>
      <c r="C610" s="450"/>
      <c r="D610" s="450"/>
      <c r="E610" s="450"/>
      <c r="F610" s="451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</row>
    <row r="611" spans="1:20" x14ac:dyDescent="0.25">
      <c r="A611" s="208"/>
      <c r="B611" s="448"/>
      <c r="C611" s="448"/>
      <c r="D611" s="448"/>
      <c r="E611" s="448"/>
      <c r="F611" s="448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</row>
    <row r="612" spans="1:20" x14ac:dyDescent="0.25">
      <c r="A612" s="35"/>
      <c r="B612" s="244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</row>
    <row r="613" spans="1:20" x14ac:dyDescent="0.25">
      <c r="A613" s="35"/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</row>
    <row r="614" spans="1:20" x14ac:dyDescent="0.25">
      <c r="A614" s="36" t="s">
        <v>50</v>
      </c>
      <c r="B614" s="36"/>
      <c r="C614" s="27"/>
      <c r="D614" s="200"/>
      <c r="E614" s="200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</row>
    <row r="615" spans="1:20" x14ac:dyDescent="0.25">
      <c r="A615" s="37" t="s">
        <v>51</v>
      </c>
      <c r="B615" s="375"/>
      <c r="C615" s="375"/>
      <c r="D615" s="201"/>
      <c r="E615" s="200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</row>
    <row r="616" spans="1:20" x14ac:dyDescent="0.25">
      <c r="A616" s="37" t="s">
        <v>52</v>
      </c>
      <c r="B616" s="376"/>
      <c r="C616" s="376"/>
      <c r="D616" s="200"/>
      <c r="E616" s="200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</row>
    <row r="617" spans="1:20" x14ac:dyDescent="0.25">
      <c r="A617" s="35"/>
      <c r="B617" s="244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</row>
    <row r="618" spans="1:20" x14ac:dyDescent="0.25">
      <c r="A618" s="35"/>
      <c r="B618" s="244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</row>
    <row r="619" spans="1:20" x14ac:dyDescent="0.25">
      <c r="A619" s="35"/>
      <c r="B619" s="244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</row>
    <row r="620" spans="1:20" x14ac:dyDescent="0.25">
      <c r="A620" s="35"/>
      <c r="B620" s="244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</row>
    <row r="621" spans="1:20" x14ac:dyDescent="0.25">
      <c r="A621" s="35"/>
      <c r="B621" s="244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</row>
    <row r="622" spans="1:20" x14ac:dyDescent="0.25">
      <c r="A622" s="35"/>
      <c r="B622" s="244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</row>
    <row r="623" spans="1:20" x14ac:dyDescent="0.25">
      <c r="A623" s="35"/>
      <c r="B623" s="244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</row>
    <row r="624" spans="1:20" x14ac:dyDescent="0.25">
      <c r="A624" s="35"/>
      <c r="B624" s="244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</row>
    <row r="625" spans="1:21" ht="18" x14ac:dyDescent="0.25">
      <c r="A625" s="377" t="s">
        <v>142</v>
      </c>
      <c r="B625" s="377"/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  <c r="M625" s="377"/>
      <c r="N625" s="377"/>
      <c r="O625" s="377"/>
      <c r="P625" s="377"/>
      <c r="Q625" s="377"/>
      <c r="R625" s="377"/>
      <c r="S625" s="377"/>
      <c r="T625" s="377"/>
      <c r="U625" s="377"/>
    </row>
    <row r="626" spans="1:21" ht="18" thickBot="1" x14ac:dyDescent="0.35">
      <c r="A626" s="378">
        <f>A629</f>
        <v>0</v>
      </c>
      <c r="B626" s="378"/>
      <c r="C626" s="378"/>
      <c r="D626" s="378"/>
      <c r="E626" s="378"/>
      <c r="F626" s="378"/>
      <c r="G626" s="378"/>
      <c r="H626" s="378"/>
      <c r="I626" s="378"/>
      <c r="J626" s="378"/>
      <c r="K626" s="378"/>
      <c r="L626" s="378"/>
      <c r="M626" s="378"/>
      <c r="N626" s="378"/>
      <c r="O626" s="378"/>
      <c r="P626" s="378"/>
      <c r="Q626" s="378"/>
      <c r="R626" s="378"/>
      <c r="S626" s="378"/>
      <c r="T626" s="378"/>
      <c r="U626" s="15">
        <f>U600+1</f>
        <v>25</v>
      </c>
    </row>
    <row r="627" spans="1:21" ht="13.8" x14ac:dyDescent="0.3">
      <c r="A627" s="16"/>
      <c r="B627" s="302" t="s">
        <v>18</v>
      </c>
      <c r="C627" s="303"/>
      <c r="D627" s="447"/>
      <c r="E627" s="447"/>
      <c r="F627" s="304"/>
      <c r="G627" s="302" t="s">
        <v>19</v>
      </c>
      <c r="H627" s="303"/>
      <c r="I627" s="303"/>
      <c r="J627" s="303"/>
      <c r="K627" s="303"/>
      <c r="L627" s="303"/>
      <c r="M627" s="303"/>
      <c r="N627" s="303"/>
      <c r="O627" s="303"/>
      <c r="P627" s="303"/>
      <c r="Q627" s="302" t="s">
        <v>34</v>
      </c>
      <c r="R627" s="303"/>
      <c r="S627" s="447"/>
      <c r="T627" s="304"/>
    </row>
    <row r="628" spans="1:21" ht="141.6" thickBot="1" x14ac:dyDescent="0.3">
      <c r="A628" s="17"/>
      <c r="B628" s="18" t="s">
        <v>39</v>
      </c>
      <c r="C628" s="19" t="s">
        <v>3</v>
      </c>
      <c r="D628" s="194" t="s">
        <v>13</v>
      </c>
      <c r="E628" s="194" t="s">
        <v>93</v>
      </c>
      <c r="F628" s="20" t="s">
        <v>94</v>
      </c>
      <c r="G628" s="18" t="s">
        <v>4</v>
      </c>
      <c r="H628" s="19" t="s">
        <v>5</v>
      </c>
      <c r="I628" s="19" t="s">
        <v>36</v>
      </c>
      <c r="J628" s="19" t="s">
        <v>40</v>
      </c>
      <c r="K628" s="19" t="s">
        <v>35</v>
      </c>
      <c r="L628" s="19" t="s">
        <v>8</v>
      </c>
      <c r="M628" s="19" t="s">
        <v>17</v>
      </c>
      <c r="N628" s="19" t="s">
        <v>124</v>
      </c>
      <c r="O628" s="19" t="s">
        <v>90</v>
      </c>
      <c r="P628" s="19" t="s">
        <v>123</v>
      </c>
      <c r="Q628" s="18" t="s">
        <v>14</v>
      </c>
      <c r="R628" s="19" t="s">
        <v>15</v>
      </c>
      <c r="S628" s="194" t="s">
        <v>16</v>
      </c>
      <c r="T628" s="20" t="s">
        <v>131</v>
      </c>
    </row>
    <row r="629" spans="1:21" x14ac:dyDescent="0.25">
      <c r="A629" s="21">
        <f>'Первичные данные 4 кл.'!B30</f>
        <v>0</v>
      </c>
      <c r="B629" s="22">
        <f>'Первичные данные 4 кл.'!E30</f>
        <v>0</v>
      </c>
      <c r="C629" s="22">
        <f>'Первичные данные 4 кл.'!H30</f>
        <v>0</v>
      </c>
      <c r="D629" s="23">
        <f>'Первичные данные 4 кл.'!K30</f>
        <v>0</v>
      </c>
      <c r="E629" s="23">
        <f>'Первичные данные 4 кл.'!N30</f>
        <v>0</v>
      </c>
      <c r="F629" s="23">
        <f>'Первичные данные 4 кл.'!Q30</f>
        <v>0</v>
      </c>
      <c r="G629" s="23">
        <f>'Первичные данные 4 кл.'!U30</f>
        <v>0</v>
      </c>
      <c r="H629" s="23">
        <f>'Первичные данные 4 кл.'!Y30</f>
        <v>0</v>
      </c>
      <c r="I629" s="23">
        <f>'Первичные данные 4 кл.'!AC30</f>
        <v>0</v>
      </c>
      <c r="J629" s="23">
        <f>'Первичные данные 4 кл.'!AG30</f>
        <v>0</v>
      </c>
      <c r="K629" s="23">
        <f>'Первичные данные 4 кл.'!AK30</f>
        <v>0</v>
      </c>
      <c r="L629" s="23">
        <f>'Первичные данные 4 кл.'!AO30</f>
        <v>0</v>
      </c>
      <c r="M629" s="23">
        <f>'Первичные данные 4 кл.'!AS30</f>
        <v>0</v>
      </c>
      <c r="N629" s="23">
        <f>'Первичные данные 4 кл.'!AW30</f>
        <v>0</v>
      </c>
      <c r="O629" s="23">
        <f>'Первичные данные 4 кл.'!BA30</f>
        <v>0</v>
      </c>
      <c r="P629" s="23">
        <f>'Первичные данные 4 кл.'!BE30</f>
        <v>0</v>
      </c>
      <c r="Q629" s="23">
        <f>'Первичные данные 4 кл.'!BI30</f>
        <v>0</v>
      </c>
      <c r="R629" s="23">
        <f>'Первичные данные 4 кл.'!BM30</f>
        <v>0</v>
      </c>
      <c r="S629" s="23">
        <f>'Первичные данные 4 кл.'!BQ30</f>
        <v>0</v>
      </c>
      <c r="T629" s="23">
        <f>'Первичные данные 4 кл.'!BU30</f>
        <v>0</v>
      </c>
    </row>
    <row r="630" spans="1:21" ht="13.8" thickBot="1" x14ac:dyDescent="0.3">
      <c r="A630" s="25" t="s">
        <v>47</v>
      </c>
      <c r="B630" s="296" t="str">
        <f>IF('инд. оценка уровня 4 кл.'!V29=1,'инд. оценка уровня 2кл.'!$B$41,'инд. оценка уровня 2кл.'!$B$40)</f>
        <v>НИЖЕ БАЗОВОГО</v>
      </c>
      <c r="C630" s="297"/>
      <c r="D630" s="297"/>
      <c r="E630" s="297"/>
      <c r="F630" s="298"/>
      <c r="G630" s="296" t="str">
        <f>IF('инд. оценка уровня 4 кл.'!W604=1,'инд. оценка уровня 2кл.'!$B$41,'инд. оценка уровня 2кл.'!$B$40)</f>
        <v>НИЖЕ БАЗОВОГО</v>
      </c>
      <c r="H630" s="297"/>
      <c r="I630" s="297"/>
      <c r="J630" s="297"/>
      <c r="K630" s="297"/>
      <c r="L630" s="297"/>
      <c r="M630" s="297"/>
      <c r="N630" s="297"/>
      <c r="O630" s="297"/>
      <c r="P630" s="297"/>
      <c r="Q630" s="296" t="str">
        <f>IF('инд. оценка уровня 4 кл.'!X604=1,'инд. оценка уровня 2кл.'!$B$41,'инд. оценка уровня 2кл.'!$B$40)</f>
        <v>НИЖЕ БАЗОВОГО</v>
      </c>
      <c r="R630" s="297"/>
      <c r="S630" s="297"/>
      <c r="T630" s="298"/>
    </row>
    <row r="631" spans="1:21" s="251" customFormat="1" x14ac:dyDescent="0.25">
      <c r="A631" s="25" t="s">
        <v>49</v>
      </c>
      <c r="B631" s="22" t="str">
        <f>'инд. прогресс 4 кл.'!C30</f>
        <v>D</v>
      </c>
      <c r="C631" s="22" t="str">
        <f>'инд. прогресс 4 кл.'!D30</f>
        <v>D</v>
      </c>
      <c r="D631" s="22" t="str">
        <f>'инд. прогресс 4 кл.'!E30</f>
        <v>D</v>
      </c>
      <c r="E631" s="22" t="str">
        <f>'инд. прогресс 4 кл.'!F30</f>
        <v>D</v>
      </c>
      <c r="F631" s="22" t="str">
        <f>'инд. прогресс 4 кл.'!G30</f>
        <v>D</v>
      </c>
      <c r="G631" s="22" t="str">
        <f>'инд. прогресс 4 кл.'!H30</f>
        <v>D</v>
      </c>
      <c r="H631" s="22" t="str">
        <f>'инд. прогресс 4 кл.'!I30</f>
        <v>D</v>
      </c>
      <c r="I631" s="22" t="str">
        <f>'инд. прогресс 4 кл.'!J30</f>
        <v>D</v>
      </c>
      <c r="J631" s="22" t="str">
        <f>'инд. прогресс 4 кл.'!K30</f>
        <v>D</v>
      </c>
      <c r="K631" s="22" t="str">
        <f>'инд. прогресс 4 кл.'!L30</f>
        <v>D</v>
      </c>
      <c r="L631" s="22" t="str">
        <f>'инд. прогресс 4 кл.'!M30</f>
        <v>D</v>
      </c>
      <c r="M631" s="22" t="str">
        <f>'инд. прогресс 4 кл.'!N30</f>
        <v>D</v>
      </c>
      <c r="N631" s="22" t="str">
        <f>'инд. прогресс 4 кл.'!O30</f>
        <v>D</v>
      </c>
      <c r="O631" s="22" t="str">
        <f>'инд. прогресс 4 кл.'!P30</f>
        <v>D</v>
      </c>
      <c r="P631" s="22" t="str">
        <f>'инд. прогресс 4 кл.'!Q30</f>
        <v>D</v>
      </c>
      <c r="Q631" s="22" t="str">
        <f>'инд. прогресс 4 кл.'!R30</f>
        <v>D</v>
      </c>
      <c r="R631" s="22" t="str">
        <f>'инд. прогресс 4 кл.'!S30</f>
        <v>D</v>
      </c>
      <c r="S631" s="22" t="str">
        <f>'инд. прогресс 4 кл.'!T30</f>
        <v>D</v>
      </c>
      <c r="T631" s="22" t="str">
        <f>'инд. прогресс 4 кл.'!U30</f>
        <v>D</v>
      </c>
    </row>
    <row r="632" spans="1:21" ht="13.8" thickBot="1" x14ac:dyDescent="0.3">
      <c r="A632" s="202"/>
      <c r="B632" s="244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</row>
    <row r="633" spans="1:21" ht="12.9" customHeight="1" x14ac:dyDescent="0.25">
      <c r="A633" s="287" t="s">
        <v>42</v>
      </c>
      <c r="B633" s="288"/>
      <c r="C633" s="288"/>
      <c r="D633" s="288"/>
      <c r="E633" s="288"/>
      <c r="F633" s="289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</row>
    <row r="634" spans="1:21" ht="14.1" customHeight="1" thickBot="1" x14ac:dyDescent="0.3">
      <c r="A634" s="290"/>
      <c r="B634" s="291"/>
      <c r="C634" s="291"/>
      <c r="D634" s="291"/>
      <c r="E634" s="291"/>
      <c r="F634" s="292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</row>
    <row r="635" spans="1:21" x14ac:dyDescent="0.25">
      <c r="A635" s="32" t="s">
        <v>128</v>
      </c>
      <c r="B635" s="293">
        <f>SUM(B629:T629)</f>
        <v>0</v>
      </c>
      <c r="C635" s="294"/>
      <c r="D635" s="294"/>
      <c r="E635" s="294"/>
      <c r="F635" s="295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</row>
    <row r="636" spans="1:21" x14ac:dyDescent="0.25">
      <c r="A636" s="207" t="s">
        <v>30</v>
      </c>
      <c r="B636" s="449" t="str">
        <f>IF('инд. оценка уровня 4 кл.'!Y29=1,'инд. оценка уровня 2кл.'!$B$41,'инд. оценка уровня 2кл.'!$B$40)</f>
        <v>НИЖЕ БАЗОВОГО</v>
      </c>
      <c r="C636" s="450"/>
      <c r="D636" s="450"/>
      <c r="E636" s="450"/>
      <c r="F636" s="451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</row>
    <row r="637" spans="1:21" x14ac:dyDescent="0.25">
      <c r="A637" s="208"/>
      <c r="B637" s="448"/>
      <c r="C637" s="448"/>
      <c r="D637" s="448"/>
      <c r="E637" s="448"/>
      <c r="F637" s="448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</row>
    <row r="638" spans="1:21" x14ac:dyDescent="0.25">
      <c r="A638" s="35"/>
      <c r="B638" s="244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</row>
    <row r="639" spans="1:21" x14ac:dyDescent="0.25">
      <c r="A639" s="35"/>
      <c r="B639" s="244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</row>
    <row r="640" spans="1:21" x14ac:dyDescent="0.25">
      <c r="A640" s="36" t="s">
        <v>50</v>
      </c>
      <c r="B640" s="36"/>
      <c r="C640" s="27"/>
      <c r="D640" s="200"/>
      <c r="E640" s="200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</row>
    <row r="641" spans="1:21" x14ac:dyDescent="0.25">
      <c r="A641" s="37" t="s">
        <v>51</v>
      </c>
      <c r="B641" s="375"/>
      <c r="C641" s="375"/>
      <c r="D641" s="201"/>
      <c r="E641" s="200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</row>
    <row r="642" spans="1:21" x14ac:dyDescent="0.25">
      <c r="A642" s="37" t="s">
        <v>52</v>
      </c>
      <c r="B642" s="376"/>
      <c r="C642" s="376"/>
      <c r="D642" s="200"/>
      <c r="E642" s="200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</row>
    <row r="643" spans="1:21" x14ac:dyDescent="0.25">
      <c r="A643" s="35"/>
      <c r="B643" s="244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</row>
    <row r="644" spans="1:21" x14ac:dyDescent="0.25">
      <c r="A644" s="35"/>
      <c r="B644" s="244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</row>
    <row r="645" spans="1:21" x14ac:dyDescent="0.25">
      <c r="A645" s="35"/>
      <c r="B645" s="244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</row>
    <row r="646" spans="1:21" x14ac:dyDescent="0.25">
      <c r="A646" s="35"/>
      <c r="B646" s="244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</row>
    <row r="647" spans="1:21" x14ac:dyDescent="0.25">
      <c r="A647" s="35"/>
      <c r="B647" s="244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</row>
    <row r="648" spans="1:21" x14ac:dyDescent="0.25">
      <c r="A648" s="35"/>
      <c r="B648" s="244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</row>
    <row r="649" spans="1:21" x14ac:dyDescent="0.25">
      <c r="A649" s="35"/>
      <c r="B649" s="244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</row>
    <row r="650" spans="1:21" x14ac:dyDescent="0.25">
      <c r="A650" s="35"/>
      <c r="B650" s="244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</row>
    <row r="651" spans="1:21" ht="18" x14ac:dyDescent="0.25">
      <c r="A651" s="377" t="s">
        <v>142</v>
      </c>
      <c r="B651" s="377"/>
      <c r="C651" s="377"/>
      <c r="D651" s="377"/>
      <c r="E651" s="377"/>
      <c r="F651" s="377"/>
      <c r="G651" s="377"/>
      <c r="H651" s="377"/>
      <c r="I651" s="377"/>
      <c r="J651" s="377"/>
      <c r="K651" s="377"/>
      <c r="L651" s="377"/>
      <c r="M651" s="377"/>
      <c r="N651" s="377"/>
      <c r="O651" s="377"/>
      <c r="P651" s="377"/>
      <c r="Q651" s="377"/>
      <c r="R651" s="377"/>
      <c r="S651" s="377"/>
      <c r="T651" s="377"/>
      <c r="U651" s="377"/>
    </row>
    <row r="652" spans="1:21" ht="18" thickBot="1" x14ac:dyDescent="0.35">
      <c r="A652" s="378">
        <f>A655</f>
        <v>0</v>
      </c>
      <c r="B652" s="378"/>
      <c r="C652" s="378"/>
      <c r="D652" s="378"/>
      <c r="E652" s="378"/>
      <c r="F652" s="378"/>
      <c r="G652" s="378"/>
      <c r="H652" s="378"/>
      <c r="I652" s="378"/>
      <c r="J652" s="378"/>
      <c r="K652" s="378"/>
      <c r="L652" s="378"/>
      <c r="M652" s="378"/>
      <c r="N652" s="378"/>
      <c r="O652" s="378"/>
      <c r="P652" s="378"/>
      <c r="Q652" s="378"/>
      <c r="R652" s="378"/>
      <c r="S652" s="378"/>
      <c r="T652" s="378"/>
      <c r="U652" s="15">
        <f>U626+1</f>
        <v>26</v>
      </c>
    </row>
    <row r="653" spans="1:21" ht="13.8" x14ac:dyDescent="0.3">
      <c r="A653" s="16"/>
      <c r="B653" s="302" t="s">
        <v>18</v>
      </c>
      <c r="C653" s="303"/>
      <c r="D653" s="447"/>
      <c r="E653" s="447"/>
      <c r="F653" s="304"/>
      <c r="G653" s="302" t="s">
        <v>19</v>
      </c>
      <c r="H653" s="303"/>
      <c r="I653" s="303"/>
      <c r="J653" s="303"/>
      <c r="K653" s="303"/>
      <c r="L653" s="303"/>
      <c r="M653" s="303"/>
      <c r="N653" s="303"/>
      <c r="O653" s="303"/>
      <c r="P653" s="303"/>
      <c r="Q653" s="302" t="s">
        <v>34</v>
      </c>
      <c r="R653" s="303"/>
      <c r="S653" s="447"/>
      <c r="T653" s="304"/>
    </row>
    <row r="654" spans="1:21" ht="141.6" thickBot="1" x14ac:dyDescent="0.3">
      <c r="A654" s="17"/>
      <c r="B654" s="18" t="s">
        <v>39</v>
      </c>
      <c r="C654" s="19" t="s">
        <v>3</v>
      </c>
      <c r="D654" s="194" t="s">
        <v>13</v>
      </c>
      <c r="E654" s="194" t="s">
        <v>93</v>
      </c>
      <c r="F654" s="20" t="s">
        <v>94</v>
      </c>
      <c r="G654" s="18" t="s">
        <v>4</v>
      </c>
      <c r="H654" s="19" t="s">
        <v>5</v>
      </c>
      <c r="I654" s="19" t="s">
        <v>36</v>
      </c>
      <c r="J654" s="19" t="s">
        <v>40</v>
      </c>
      <c r="K654" s="19" t="s">
        <v>35</v>
      </c>
      <c r="L654" s="19" t="s">
        <v>8</v>
      </c>
      <c r="M654" s="19" t="s">
        <v>17</v>
      </c>
      <c r="N654" s="19" t="s">
        <v>124</v>
      </c>
      <c r="O654" s="19" t="s">
        <v>90</v>
      </c>
      <c r="P654" s="19" t="s">
        <v>123</v>
      </c>
      <c r="Q654" s="18" t="s">
        <v>14</v>
      </c>
      <c r="R654" s="19" t="s">
        <v>15</v>
      </c>
      <c r="S654" s="194" t="s">
        <v>16</v>
      </c>
      <c r="T654" s="20" t="s">
        <v>131</v>
      </c>
    </row>
    <row r="655" spans="1:21" x14ac:dyDescent="0.25">
      <c r="A655" s="21">
        <f>'Первичные данные 4 кл.'!B31</f>
        <v>0</v>
      </c>
      <c r="B655" s="22">
        <f>'Первичные данные 4 кл.'!E31</f>
        <v>0</v>
      </c>
      <c r="C655" s="22">
        <f>'Первичные данные 4 кл.'!H31</f>
        <v>0</v>
      </c>
      <c r="D655" s="23">
        <f>'Первичные данные 4 кл.'!K31</f>
        <v>0</v>
      </c>
      <c r="E655" s="23">
        <f>'Первичные данные 4 кл.'!N31</f>
        <v>0</v>
      </c>
      <c r="F655" s="23">
        <f>'Первичные данные 4 кл.'!Q31</f>
        <v>0</v>
      </c>
      <c r="G655" s="23">
        <f>'Первичные данные 4 кл.'!U31</f>
        <v>0</v>
      </c>
      <c r="H655" s="23">
        <f>'Первичные данные 4 кл.'!Y31</f>
        <v>0</v>
      </c>
      <c r="I655" s="23">
        <f>'Первичные данные 4 кл.'!AC31</f>
        <v>0</v>
      </c>
      <c r="J655" s="23">
        <f>'Первичные данные 4 кл.'!AG31</f>
        <v>0</v>
      </c>
      <c r="K655" s="23">
        <f>'Первичные данные 4 кл.'!AK31</f>
        <v>0</v>
      </c>
      <c r="L655" s="23">
        <f>'Первичные данные 4 кл.'!AO31</f>
        <v>0</v>
      </c>
      <c r="M655" s="23">
        <f>'Первичные данные 4 кл.'!AS31</f>
        <v>0</v>
      </c>
      <c r="N655" s="23">
        <f>'Первичные данные 4 кл.'!AW31</f>
        <v>0</v>
      </c>
      <c r="O655" s="23">
        <f>'Первичные данные 4 кл.'!BA31</f>
        <v>0</v>
      </c>
      <c r="P655" s="23">
        <f>'Первичные данные 4 кл.'!BE31</f>
        <v>0</v>
      </c>
      <c r="Q655" s="23">
        <f>'Первичные данные 4 кл.'!BI31</f>
        <v>0</v>
      </c>
      <c r="R655" s="23">
        <f>'Первичные данные 4 кл.'!BM31</f>
        <v>0</v>
      </c>
      <c r="S655" s="23">
        <f>'Первичные данные 4 кл.'!BQ31</f>
        <v>0</v>
      </c>
      <c r="T655" s="23">
        <f>'Первичные данные 4 кл.'!BU31</f>
        <v>0</v>
      </c>
    </row>
    <row r="656" spans="1:21" ht="13.8" thickBot="1" x14ac:dyDescent="0.3">
      <c r="A656" s="25" t="s">
        <v>47</v>
      </c>
      <c r="B656" s="296" t="str">
        <f>IF('инд. оценка уровня 4 кл.'!V30=1,'инд. оценка уровня 2кл.'!$B$41,'инд. оценка уровня 2кл.'!$B$40)</f>
        <v>НИЖЕ БАЗОВОГО</v>
      </c>
      <c r="C656" s="297"/>
      <c r="D656" s="297"/>
      <c r="E656" s="297"/>
      <c r="F656" s="298"/>
      <c r="G656" s="296" t="str">
        <f>IF('инд. оценка уровня 4 кл.'!W30=1,'инд. оценка уровня 2кл.'!$B$41,'инд. оценка уровня 2кл.'!$B$40)</f>
        <v>НИЖЕ БАЗОВОГО</v>
      </c>
      <c r="H656" s="297"/>
      <c r="I656" s="297"/>
      <c r="J656" s="297"/>
      <c r="K656" s="297"/>
      <c r="L656" s="297"/>
      <c r="M656" s="297"/>
      <c r="N656" s="297"/>
      <c r="O656" s="297"/>
      <c r="P656" s="297"/>
      <c r="Q656" s="296" t="str">
        <f>IF('инд. оценка уровня 4 кл.'!X30=1,'инд. оценка уровня 2кл.'!$B$41,'инд. оценка уровня 2кл.'!$B$40)</f>
        <v>НИЖЕ БАЗОВОГО</v>
      </c>
      <c r="R656" s="297"/>
      <c r="S656" s="297"/>
      <c r="T656" s="298"/>
    </row>
    <row r="657" spans="1:20" s="251" customFormat="1" x14ac:dyDescent="0.25">
      <c r="A657" s="25" t="s">
        <v>49</v>
      </c>
      <c r="B657" s="22" t="str">
        <f>'инд. прогресс 4 кл.'!C31</f>
        <v>D</v>
      </c>
      <c r="C657" s="22" t="str">
        <f>'инд. прогресс 4 кл.'!D31</f>
        <v>D</v>
      </c>
      <c r="D657" s="22" t="str">
        <f>'инд. прогресс 4 кл.'!E31</f>
        <v>D</v>
      </c>
      <c r="E657" s="22" t="str">
        <f>'инд. прогресс 4 кл.'!F31</f>
        <v>D</v>
      </c>
      <c r="F657" s="22" t="str">
        <f>'инд. прогресс 4 кл.'!G31</f>
        <v>D</v>
      </c>
      <c r="G657" s="22" t="str">
        <f>'инд. прогресс 4 кл.'!H31</f>
        <v>D</v>
      </c>
      <c r="H657" s="22" t="str">
        <f>'инд. прогресс 4 кл.'!I31</f>
        <v>D</v>
      </c>
      <c r="I657" s="22" t="str">
        <f>'инд. прогресс 4 кл.'!J31</f>
        <v>D</v>
      </c>
      <c r="J657" s="22" t="str">
        <f>'инд. прогресс 4 кл.'!K31</f>
        <v>D</v>
      </c>
      <c r="K657" s="22" t="str">
        <f>'инд. прогресс 4 кл.'!L31</f>
        <v>D</v>
      </c>
      <c r="L657" s="22" t="str">
        <f>'инд. прогресс 4 кл.'!M31</f>
        <v>D</v>
      </c>
      <c r="M657" s="22" t="str">
        <f>'инд. прогресс 4 кл.'!N31</f>
        <v>D</v>
      </c>
      <c r="N657" s="22" t="str">
        <f>'инд. прогресс 4 кл.'!O31</f>
        <v>D</v>
      </c>
      <c r="O657" s="22" t="str">
        <f>'инд. прогресс 4 кл.'!P31</f>
        <v>D</v>
      </c>
      <c r="P657" s="22" t="str">
        <f>'инд. прогресс 4 кл.'!Q31</f>
        <v>D</v>
      </c>
      <c r="Q657" s="22" t="str">
        <f>'инд. прогресс 4 кл.'!R31</f>
        <v>D</v>
      </c>
      <c r="R657" s="22" t="str">
        <f>'инд. прогресс 4 кл.'!S31</f>
        <v>D</v>
      </c>
      <c r="S657" s="22" t="str">
        <f>'инд. прогресс 4 кл.'!T31</f>
        <v>D</v>
      </c>
      <c r="T657" s="22" t="str">
        <f>'инд. прогресс 4 кл.'!U31</f>
        <v>D</v>
      </c>
    </row>
    <row r="658" spans="1:20" ht="13.8" thickBot="1" x14ac:dyDescent="0.3">
      <c r="A658" s="202"/>
      <c r="B658" s="244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</row>
    <row r="659" spans="1:20" ht="12.9" customHeight="1" x14ac:dyDescent="0.25">
      <c r="A659" s="287" t="s">
        <v>42</v>
      </c>
      <c r="B659" s="288"/>
      <c r="C659" s="288"/>
      <c r="D659" s="288"/>
      <c r="E659" s="288"/>
      <c r="F659" s="289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</row>
    <row r="660" spans="1:20" ht="14.1" customHeight="1" thickBot="1" x14ac:dyDescent="0.3">
      <c r="A660" s="290"/>
      <c r="B660" s="291"/>
      <c r="C660" s="291"/>
      <c r="D660" s="291"/>
      <c r="E660" s="291"/>
      <c r="F660" s="292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</row>
    <row r="661" spans="1:20" x14ac:dyDescent="0.25">
      <c r="A661" s="32" t="s">
        <v>128</v>
      </c>
      <c r="B661" s="293">
        <f>SUM(B655:T655)</f>
        <v>0</v>
      </c>
      <c r="C661" s="294"/>
      <c r="D661" s="294"/>
      <c r="E661" s="294"/>
      <c r="F661" s="295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</row>
    <row r="662" spans="1:20" x14ac:dyDescent="0.25">
      <c r="A662" s="207" t="s">
        <v>30</v>
      </c>
      <c r="B662" s="449" t="str">
        <f>IF('инд. оценка уровня 4 кл.'!Y30=1,'инд. оценка уровня 2кл.'!$B$41,'инд. оценка уровня 2кл.'!$B$40)</f>
        <v>НИЖЕ БАЗОВОГО</v>
      </c>
      <c r="C662" s="450"/>
      <c r="D662" s="450"/>
      <c r="E662" s="450"/>
      <c r="F662" s="451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</row>
    <row r="663" spans="1:20" x14ac:dyDescent="0.25">
      <c r="A663" s="208"/>
      <c r="B663" s="448"/>
      <c r="C663" s="448"/>
      <c r="D663" s="448"/>
      <c r="E663" s="448"/>
      <c r="F663" s="448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</row>
    <row r="664" spans="1:20" x14ac:dyDescent="0.25">
      <c r="A664" s="35"/>
      <c r="B664" s="244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</row>
    <row r="665" spans="1:20" x14ac:dyDescent="0.25">
      <c r="A665" s="35"/>
      <c r="B665" s="244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</row>
    <row r="666" spans="1:20" x14ac:dyDescent="0.25">
      <c r="A666" s="36" t="s">
        <v>50</v>
      </c>
      <c r="B666" s="36"/>
      <c r="C666" s="27"/>
      <c r="D666" s="200"/>
      <c r="E666" s="200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</row>
    <row r="667" spans="1:20" x14ac:dyDescent="0.25">
      <c r="A667" s="37" t="s">
        <v>51</v>
      </c>
      <c r="B667" s="375"/>
      <c r="C667" s="375"/>
      <c r="D667" s="201"/>
      <c r="E667" s="200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</row>
    <row r="668" spans="1:20" x14ac:dyDescent="0.25">
      <c r="A668" s="37" t="s">
        <v>52</v>
      </c>
      <c r="B668" s="376"/>
      <c r="C668" s="376"/>
      <c r="D668" s="200"/>
      <c r="E668" s="200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</row>
    <row r="669" spans="1:20" x14ac:dyDescent="0.25">
      <c r="A669" s="35"/>
      <c r="B669" s="244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</row>
    <row r="670" spans="1:20" x14ac:dyDescent="0.25">
      <c r="A670" s="35"/>
      <c r="B670" s="244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</row>
    <row r="671" spans="1:20" x14ac:dyDescent="0.25">
      <c r="A671" s="35"/>
      <c r="B671" s="244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</row>
    <row r="672" spans="1:20" x14ac:dyDescent="0.25">
      <c r="A672" s="35"/>
      <c r="B672" s="244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</row>
    <row r="673" spans="1:21" x14ac:dyDescent="0.25">
      <c r="A673" s="35"/>
      <c r="B673" s="244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</row>
    <row r="674" spans="1:21" x14ac:dyDescent="0.25">
      <c r="A674" s="35"/>
      <c r="B674" s="244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</row>
    <row r="675" spans="1:21" x14ac:dyDescent="0.25">
      <c r="A675" s="35"/>
      <c r="B675" s="244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</row>
    <row r="676" spans="1:21" x14ac:dyDescent="0.25">
      <c r="A676" s="35"/>
      <c r="B676" s="244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</row>
    <row r="677" spans="1:21" ht="18" x14ac:dyDescent="0.25">
      <c r="A677" s="377" t="s">
        <v>142</v>
      </c>
      <c r="B677" s="377"/>
      <c r="C677" s="377"/>
      <c r="D677" s="377"/>
      <c r="E677" s="377"/>
      <c r="F677" s="377"/>
      <c r="G677" s="377"/>
      <c r="H677" s="377"/>
      <c r="I677" s="377"/>
      <c r="J677" s="377"/>
      <c r="K677" s="377"/>
      <c r="L677" s="377"/>
      <c r="M677" s="377"/>
      <c r="N677" s="377"/>
      <c r="O677" s="377"/>
      <c r="P677" s="377"/>
      <c r="Q677" s="377"/>
      <c r="R677" s="377"/>
      <c r="S677" s="377"/>
      <c r="T677" s="377"/>
      <c r="U677" s="377"/>
    </row>
    <row r="678" spans="1:21" ht="18" thickBot="1" x14ac:dyDescent="0.35">
      <c r="A678" s="378">
        <f>A681</f>
        <v>0</v>
      </c>
      <c r="B678" s="378"/>
      <c r="C678" s="378"/>
      <c r="D678" s="378"/>
      <c r="E678" s="378"/>
      <c r="F678" s="378"/>
      <c r="G678" s="378"/>
      <c r="H678" s="378"/>
      <c r="I678" s="378"/>
      <c r="J678" s="378"/>
      <c r="K678" s="378"/>
      <c r="L678" s="378"/>
      <c r="M678" s="378"/>
      <c r="N678" s="378"/>
      <c r="O678" s="378"/>
      <c r="P678" s="378"/>
      <c r="Q678" s="378"/>
      <c r="R678" s="378"/>
      <c r="S678" s="378"/>
      <c r="T678" s="378"/>
      <c r="U678" s="15">
        <f>U652+1</f>
        <v>27</v>
      </c>
    </row>
    <row r="679" spans="1:21" ht="13.8" x14ac:dyDescent="0.3">
      <c r="A679" s="16"/>
      <c r="B679" s="302" t="s">
        <v>18</v>
      </c>
      <c r="C679" s="303"/>
      <c r="D679" s="447"/>
      <c r="E679" s="447"/>
      <c r="F679" s="304"/>
      <c r="G679" s="302" t="s">
        <v>19</v>
      </c>
      <c r="H679" s="303"/>
      <c r="I679" s="303"/>
      <c r="J679" s="303"/>
      <c r="K679" s="303"/>
      <c r="L679" s="303"/>
      <c r="M679" s="303"/>
      <c r="N679" s="303"/>
      <c r="O679" s="303"/>
      <c r="P679" s="303"/>
      <c r="Q679" s="302" t="s">
        <v>34</v>
      </c>
      <c r="R679" s="303"/>
      <c r="S679" s="447"/>
      <c r="T679" s="304"/>
    </row>
    <row r="680" spans="1:21" ht="141.6" thickBot="1" x14ac:dyDescent="0.3">
      <c r="A680" s="17"/>
      <c r="B680" s="18" t="s">
        <v>39</v>
      </c>
      <c r="C680" s="19" t="s">
        <v>3</v>
      </c>
      <c r="D680" s="194" t="s">
        <v>13</v>
      </c>
      <c r="E680" s="194" t="s">
        <v>93</v>
      </c>
      <c r="F680" s="20" t="s">
        <v>94</v>
      </c>
      <c r="G680" s="18" t="s">
        <v>4</v>
      </c>
      <c r="H680" s="19" t="s">
        <v>5</v>
      </c>
      <c r="I680" s="19" t="s">
        <v>36</v>
      </c>
      <c r="J680" s="19" t="s">
        <v>40</v>
      </c>
      <c r="K680" s="19" t="s">
        <v>35</v>
      </c>
      <c r="L680" s="19" t="s">
        <v>8</v>
      </c>
      <c r="M680" s="19" t="s">
        <v>17</v>
      </c>
      <c r="N680" s="19" t="s">
        <v>124</v>
      </c>
      <c r="O680" s="19" t="s">
        <v>90</v>
      </c>
      <c r="P680" s="19" t="s">
        <v>123</v>
      </c>
      <c r="Q680" s="18" t="s">
        <v>14</v>
      </c>
      <c r="R680" s="19" t="s">
        <v>15</v>
      </c>
      <c r="S680" s="194" t="s">
        <v>16</v>
      </c>
      <c r="T680" s="20" t="s">
        <v>131</v>
      </c>
    </row>
    <row r="681" spans="1:21" x14ac:dyDescent="0.25">
      <c r="A681" s="21">
        <f>'Первичные данные 4 кл.'!B32</f>
        <v>0</v>
      </c>
      <c r="B681" s="22">
        <f>'Первичные данные 4 кл.'!E32</f>
        <v>0</v>
      </c>
      <c r="C681" s="22">
        <f>'Первичные данные 4 кл.'!H32</f>
        <v>0</v>
      </c>
      <c r="D681" s="23">
        <f>'Первичные данные 4 кл.'!K32</f>
        <v>0</v>
      </c>
      <c r="E681" s="23">
        <f>'Первичные данные 4 кл.'!N32</f>
        <v>0</v>
      </c>
      <c r="F681" s="23">
        <f>'Первичные данные 4 кл.'!Q32</f>
        <v>0</v>
      </c>
      <c r="G681" s="23">
        <f>'Первичные данные 4 кл.'!U32</f>
        <v>0</v>
      </c>
      <c r="H681" s="23">
        <f>'Первичные данные 4 кл.'!Y32</f>
        <v>0</v>
      </c>
      <c r="I681" s="23">
        <f>'Первичные данные 4 кл.'!AC32</f>
        <v>0</v>
      </c>
      <c r="J681" s="23">
        <f>'Первичные данные 4 кл.'!AG32</f>
        <v>0</v>
      </c>
      <c r="K681" s="23">
        <f>'Первичные данные 4 кл.'!AK32</f>
        <v>0</v>
      </c>
      <c r="L681" s="23">
        <f>'Первичные данные 4 кл.'!AO32</f>
        <v>0</v>
      </c>
      <c r="M681" s="23">
        <f>'Первичные данные 4 кл.'!AS32</f>
        <v>0</v>
      </c>
      <c r="N681" s="23">
        <f>'Первичные данные 4 кл.'!AW32</f>
        <v>0</v>
      </c>
      <c r="O681" s="23">
        <f>'Первичные данные 4 кл.'!BA32</f>
        <v>0</v>
      </c>
      <c r="P681" s="23">
        <f>'Первичные данные 4 кл.'!BE32</f>
        <v>0</v>
      </c>
      <c r="Q681" s="23">
        <f>'Первичные данные 4 кл.'!BI32</f>
        <v>0</v>
      </c>
      <c r="R681" s="23">
        <f>'Первичные данные 4 кл.'!BM32</f>
        <v>0</v>
      </c>
      <c r="S681" s="23">
        <f>'Первичные данные 4 кл.'!BQ32</f>
        <v>0</v>
      </c>
      <c r="T681" s="23">
        <f>'Первичные данные 4 кл.'!BU32</f>
        <v>0</v>
      </c>
    </row>
    <row r="682" spans="1:21" ht="13.8" thickBot="1" x14ac:dyDescent="0.3">
      <c r="A682" s="25" t="s">
        <v>47</v>
      </c>
      <c r="B682" s="296" t="str">
        <f>IF('инд. оценка уровня 4 кл.'!V31=1,'инд. оценка уровня 2кл.'!$B$41,'инд. оценка уровня 2кл.'!$B$40)</f>
        <v>НИЖЕ БАЗОВОГО</v>
      </c>
      <c r="C682" s="297"/>
      <c r="D682" s="297"/>
      <c r="E682" s="297"/>
      <c r="F682" s="298"/>
      <c r="G682" s="296" t="str">
        <f>IF('инд. оценка уровня 4 кл.'!W31=1,'инд. оценка уровня 2кл.'!$B$41,'инд. оценка уровня 2кл.'!$B$40)</f>
        <v>НИЖЕ БАЗОВОГО</v>
      </c>
      <c r="H682" s="297"/>
      <c r="I682" s="297"/>
      <c r="J682" s="297"/>
      <c r="K682" s="297"/>
      <c r="L682" s="297"/>
      <c r="M682" s="297"/>
      <c r="N682" s="297"/>
      <c r="O682" s="297"/>
      <c r="P682" s="297"/>
      <c r="Q682" s="296" t="str">
        <f>IF('инд. оценка уровня 4 кл.'!X31=1,'инд. оценка уровня 2кл.'!$B$41,'инд. оценка уровня 2кл.'!$B$40)</f>
        <v>НИЖЕ БАЗОВОГО</v>
      </c>
      <c r="R682" s="297"/>
      <c r="S682" s="297"/>
      <c r="T682" s="298"/>
    </row>
    <row r="683" spans="1:21" s="251" customFormat="1" x14ac:dyDescent="0.25">
      <c r="A683" s="25" t="s">
        <v>49</v>
      </c>
      <c r="B683" s="22" t="str">
        <f>'инд. прогресс 4 кл.'!C32</f>
        <v>D</v>
      </c>
      <c r="C683" s="22" t="str">
        <f>'инд. прогресс 4 кл.'!D32</f>
        <v>D</v>
      </c>
      <c r="D683" s="22" t="str">
        <f>'инд. прогресс 4 кл.'!E32</f>
        <v>D</v>
      </c>
      <c r="E683" s="22" t="str">
        <f>'инд. прогресс 4 кл.'!F32</f>
        <v>D</v>
      </c>
      <c r="F683" s="22" t="str">
        <f>'инд. прогресс 4 кл.'!G32</f>
        <v>D</v>
      </c>
      <c r="G683" s="22" t="str">
        <f>'инд. прогресс 4 кл.'!H32</f>
        <v>D</v>
      </c>
      <c r="H683" s="22" t="str">
        <f>'инд. прогресс 4 кл.'!I32</f>
        <v>D</v>
      </c>
      <c r="I683" s="22" t="str">
        <f>'инд. прогресс 4 кл.'!J32</f>
        <v>D</v>
      </c>
      <c r="J683" s="22" t="str">
        <f>'инд. прогресс 4 кл.'!K32</f>
        <v>D</v>
      </c>
      <c r="K683" s="22" t="str">
        <f>'инд. прогресс 4 кл.'!L32</f>
        <v>D</v>
      </c>
      <c r="L683" s="22" t="str">
        <f>'инд. прогресс 4 кл.'!M32</f>
        <v>D</v>
      </c>
      <c r="M683" s="22" t="str">
        <f>'инд. прогресс 4 кл.'!N32</f>
        <v>D</v>
      </c>
      <c r="N683" s="22" t="str">
        <f>'инд. прогресс 4 кл.'!O32</f>
        <v>D</v>
      </c>
      <c r="O683" s="22" t="str">
        <f>'инд. прогресс 4 кл.'!P32</f>
        <v>D</v>
      </c>
      <c r="P683" s="22" t="str">
        <f>'инд. прогресс 4 кл.'!Q32</f>
        <v>D</v>
      </c>
      <c r="Q683" s="22" t="str">
        <f>'инд. прогресс 4 кл.'!R32</f>
        <v>D</v>
      </c>
      <c r="R683" s="22" t="str">
        <f>'инд. прогресс 4 кл.'!S32</f>
        <v>D</v>
      </c>
      <c r="S683" s="22" t="str">
        <f>'инд. прогресс 4 кл.'!T32</f>
        <v>D</v>
      </c>
      <c r="T683" s="22" t="str">
        <f>'инд. прогресс 4 кл.'!U32</f>
        <v>D</v>
      </c>
    </row>
    <row r="684" spans="1:21" ht="13.8" thickBot="1" x14ac:dyDescent="0.3">
      <c r="A684" s="202"/>
      <c r="B684" s="244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</row>
    <row r="685" spans="1:21" ht="12.9" customHeight="1" x14ac:dyDescent="0.25">
      <c r="A685" s="287" t="s">
        <v>42</v>
      </c>
      <c r="B685" s="288"/>
      <c r="C685" s="288"/>
      <c r="D685" s="288"/>
      <c r="E685" s="288"/>
      <c r="F685" s="289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</row>
    <row r="686" spans="1:21" ht="14.1" customHeight="1" thickBot="1" x14ac:dyDescent="0.3">
      <c r="A686" s="290"/>
      <c r="B686" s="291"/>
      <c r="C686" s="291"/>
      <c r="D686" s="291"/>
      <c r="E686" s="291"/>
      <c r="F686" s="292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</row>
    <row r="687" spans="1:21" x14ac:dyDescent="0.25">
      <c r="A687" s="32" t="s">
        <v>128</v>
      </c>
      <c r="B687" s="293">
        <f>SUM(B681:T681)</f>
        <v>0</v>
      </c>
      <c r="C687" s="294"/>
      <c r="D687" s="294"/>
      <c r="E687" s="294"/>
      <c r="F687" s="295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</row>
    <row r="688" spans="1:21" x14ac:dyDescent="0.25">
      <c r="A688" s="207" t="s">
        <v>30</v>
      </c>
      <c r="B688" s="449" t="str">
        <f>IF('инд. оценка уровня 4 кл.'!Y31=1,'инд. оценка уровня 2кл.'!$B$41,'инд. оценка уровня 2кл.'!$B$40)</f>
        <v>НИЖЕ БАЗОВОГО</v>
      </c>
      <c r="C688" s="450"/>
      <c r="D688" s="450"/>
      <c r="E688" s="450"/>
      <c r="F688" s="451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</row>
    <row r="689" spans="1:21" x14ac:dyDescent="0.25">
      <c r="A689" s="208"/>
      <c r="B689" s="448"/>
      <c r="C689" s="448"/>
      <c r="D689" s="448"/>
      <c r="E689" s="448"/>
      <c r="F689" s="448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</row>
    <row r="690" spans="1:21" x14ac:dyDescent="0.25">
      <c r="A690" s="35"/>
      <c r="B690" s="244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</row>
    <row r="691" spans="1:21" x14ac:dyDescent="0.25">
      <c r="A691" s="35"/>
      <c r="B691" s="244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</row>
    <row r="692" spans="1:21" x14ac:dyDescent="0.25">
      <c r="A692" s="36" t="s">
        <v>50</v>
      </c>
      <c r="B692" s="36"/>
      <c r="C692" s="27"/>
      <c r="D692" s="200"/>
      <c r="E692" s="200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</row>
    <row r="693" spans="1:21" x14ac:dyDescent="0.25">
      <c r="A693" s="37" t="s">
        <v>51</v>
      </c>
      <c r="B693" s="375"/>
      <c r="C693" s="375"/>
      <c r="D693" s="201"/>
      <c r="E693" s="200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</row>
    <row r="694" spans="1:21" x14ac:dyDescent="0.25">
      <c r="A694" s="37" t="s">
        <v>52</v>
      </c>
      <c r="B694" s="376"/>
      <c r="C694" s="376"/>
      <c r="D694" s="200"/>
      <c r="E694" s="200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</row>
    <row r="695" spans="1:21" x14ac:dyDescent="0.25">
      <c r="A695" s="35"/>
      <c r="B695" s="244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</row>
    <row r="696" spans="1:21" x14ac:dyDescent="0.25">
      <c r="A696" s="35"/>
      <c r="B696" s="244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</row>
    <row r="697" spans="1:21" x14ac:dyDescent="0.25">
      <c r="A697" s="35"/>
      <c r="B697" s="244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</row>
    <row r="698" spans="1:21" x14ac:dyDescent="0.25">
      <c r="A698" s="35"/>
      <c r="B698" s="244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</row>
    <row r="699" spans="1:21" x14ac:dyDescent="0.25">
      <c r="A699" s="35"/>
      <c r="B699" s="244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</row>
    <row r="700" spans="1:21" x14ac:dyDescent="0.25">
      <c r="A700" s="35"/>
      <c r="B700" s="244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</row>
    <row r="701" spans="1:21" x14ac:dyDescent="0.25">
      <c r="A701" s="35"/>
      <c r="B701" s="244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</row>
    <row r="702" spans="1:21" x14ac:dyDescent="0.25">
      <c r="A702" s="35"/>
      <c r="B702" s="244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</row>
    <row r="703" spans="1:21" ht="18" x14ac:dyDescent="0.25">
      <c r="A703" s="377" t="s">
        <v>142</v>
      </c>
      <c r="B703" s="377"/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377"/>
      <c r="O703" s="377"/>
      <c r="P703" s="377"/>
      <c r="Q703" s="377"/>
      <c r="R703" s="377"/>
      <c r="S703" s="377"/>
      <c r="T703" s="377"/>
      <c r="U703" s="377"/>
    </row>
    <row r="704" spans="1:21" s="166" customFormat="1" ht="18" thickBot="1" x14ac:dyDescent="0.35">
      <c r="A704" s="378">
        <f>A707</f>
        <v>0</v>
      </c>
      <c r="B704" s="378"/>
      <c r="C704" s="378"/>
      <c r="D704" s="378"/>
      <c r="E704" s="378"/>
      <c r="F704" s="378"/>
      <c r="G704" s="378"/>
      <c r="H704" s="378"/>
      <c r="I704" s="378"/>
      <c r="J704" s="378"/>
      <c r="K704" s="378"/>
      <c r="L704" s="378"/>
      <c r="M704" s="378"/>
      <c r="N704" s="378"/>
      <c r="O704" s="378"/>
      <c r="P704" s="378"/>
      <c r="Q704" s="378"/>
      <c r="R704" s="378"/>
      <c r="S704" s="378"/>
      <c r="T704" s="378"/>
      <c r="U704" s="15">
        <f>U678+1</f>
        <v>28</v>
      </c>
    </row>
    <row r="705" spans="1:21" s="166" customFormat="1" ht="13.8" x14ac:dyDescent="0.3">
      <c r="A705" s="16"/>
      <c r="B705" s="302" t="s">
        <v>18</v>
      </c>
      <c r="C705" s="303"/>
      <c r="D705" s="447"/>
      <c r="E705" s="447"/>
      <c r="F705" s="304"/>
      <c r="G705" s="302" t="s">
        <v>19</v>
      </c>
      <c r="H705" s="303"/>
      <c r="I705" s="303"/>
      <c r="J705" s="303"/>
      <c r="K705" s="303"/>
      <c r="L705" s="303"/>
      <c r="M705" s="303"/>
      <c r="N705" s="303"/>
      <c r="O705" s="303"/>
      <c r="P705" s="303"/>
      <c r="Q705" s="302" t="s">
        <v>34</v>
      </c>
      <c r="R705" s="303"/>
      <c r="S705" s="447"/>
      <c r="T705" s="304"/>
      <c r="U705" s="15"/>
    </row>
    <row r="706" spans="1:21" ht="141.6" thickBot="1" x14ac:dyDescent="0.3">
      <c r="A706" s="17"/>
      <c r="B706" s="18" t="s">
        <v>39</v>
      </c>
      <c r="C706" s="19" t="s">
        <v>3</v>
      </c>
      <c r="D706" s="194" t="s">
        <v>13</v>
      </c>
      <c r="E706" s="194" t="s">
        <v>93</v>
      </c>
      <c r="F706" s="20" t="s">
        <v>94</v>
      </c>
      <c r="G706" s="18" t="s">
        <v>4</v>
      </c>
      <c r="H706" s="19" t="s">
        <v>5</v>
      </c>
      <c r="I706" s="19" t="s">
        <v>36</v>
      </c>
      <c r="J706" s="19" t="s">
        <v>40</v>
      </c>
      <c r="K706" s="19" t="s">
        <v>35</v>
      </c>
      <c r="L706" s="19" t="s">
        <v>8</v>
      </c>
      <c r="M706" s="19" t="s">
        <v>17</v>
      </c>
      <c r="N706" s="19" t="s">
        <v>124</v>
      </c>
      <c r="O706" s="19" t="s">
        <v>90</v>
      </c>
      <c r="P706" s="19" t="s">
        <v>123</v>
      </c>
      <c r="Q706" s="18" t="s">
        <v>14</v>
      </c>
      <c r="R706" s="19" t="s">
        <v>15</v>
      </c>
      <c r="S706" s="194" t="s">
        <v>16</v>
      </c>
      <c r="T706" s="20" t="s">
        <v>131</v>
      </c>
    </row>
    <row r="707" spans="1:21" x14ac:dyDescent="0.25">
      <c r="A707" s="21">
        <f>'Первичные данные 4 кл.'!B33</f>
        <v>0</v>
      </c>
      <c r="B707" s="22">
        <f>'Первичные данные 4 кл.'!E33</f>
        <v>0</v>
      </c>
      <c r="C707" s="22">
        <f>'Первичные данные 4 кл.'!H33</f>
        <v>0</v>
      </c>
      <c r="D707" s="23">
        <f>'Первичные данные 4 кл.'!K33</f>
        <v>0</v>
      </c>
      <c r="E707" s="23">
        <f>'Первичные данные 4 кл.'!N33</f>
        <v>0</v>
      </c>
      <c r="F707" s="23">
        <f>'Первичные данные 4 кл.'!Q33</f>
        <v>0</v>
      </c>
      <c r="G707" s="23">
        <f>'Первичные данные 4 кл.'!U33</f>
        <v>0</v>
      </c>
      <c r="H707" s="23">
        <f>'Первичные данные 4 кл.'!Y33</f>
        <v>0</v>
      </c>
      <c r="I707" s="23">
        <f>'Первичные данные 4 кл.'!AC33</f>
        <v>0</v>
      </c>
      <c r="J707" s="23">
        <f>'Первичные данные 4 кл.'!AG33</f>
        <v>0</v>
      </c>
      <c r="K707" s="23">
        <f>'Первичные данные 4 кл.'!AK33</f>
        <v>0</v>
      </c>
      <c r="L707" s="23">
        <f>'Первичные данные 4 кл.'!AO33</f>
        <v>0</v>
      </c>
      <c r="M707" s="23">
        <f>'Первичные данные 4 кл.'!AS33</f>
        <v>0</v>
      </c>
      <c r="N707" s="23">
        <f>'Первичные данные 4 кл.'!AW33</f>
        <v>0</v>
      </c>
      <c r="O707" s="23">
        <f>'Первичные данные 4 кл.'!BA33</f>
        <v>0</v>
      </c>
      <c r="P707" s="23">
        <f>'Первичные данные 4 кл.'!BE33</f>
        <v>0</v>
      </c>
      <c r="Q707" s="23">
        <f>'Первичные данные 4 кл.'!BI33</f>
        <v>0</v>
      </c>
      <c r="R707" s="23">
        <f>'Первичные данные 4 кл.'!BM33</f>
        <v>0</v>
      </c>
      <c r="S707" s="23">
        <f>'Первичные данные 4 кл.'!BQ33</f>
        <v>0</v>
      </c>
      <c r="T707" s="23">
        <f>'Первичные данные 4 кл.'!BU33</f>
        <v>0</v>
      </c>
    </row>
    <row r="708" spans="1:21" ht="13.8" thickBot="1" x14ac:dyDescent="0.3">
      <c r="A708" s="25" t="s">
        <v>47</v>
      </c>
      <c r="B708" s="296" t="str">
        <f>IF('инд. оценка уровня 4 кл.'!V32=1,'инд. оценка уровня 2кл.'!$B$41,'инд. оценка уровня 2кл.'!$B$40)</f>
        <v>НИЖЕ БАЗОВОГО</v>
      </c>
      <c r="C708" s="297"/>
      <c r="D708" s="297"/>
      <c r="E708" s="297"/>
      <c r="F708" s="298"/>
      <c r="G708" s="296" t="str">
        <f>IF('инд. оценка уровня 4 кл.'!W32=1,'инд. оценка уровня 2кл.'!$B$41,'инд. оценка уровня 2кл.'!$B$40)</f>
        <v>НИЖЕ БАЗОВОГО</v>
      </c>
      <c r="H708" s="297"/>
      <c r="I708" s="297"/>
      <c r="J708" s="297"/>
      <c r="K708" s="297"/>
      <c r="L708" s="297"/>
      <c r="M708" s="297"/>
      <c r="N708" s="297"/>
      <c r="O708" s="297"/>
      <c r="P708" s="297"/>
      <c r="Q708" s="296" t="str">
        <f>IF('инд. оценка уровня 4 кл.'!X32=1,'инд. оценка уровня 2кл.'!$B$41,'инд. оценка уровня 2кл.'!$B$40)</f>
        <v>НИЖЕ БАЗОВОГО</v>
      </c>
      <c r="R708" s="297"/>
      <c r="S708" s="297"/>
      <c r="T708" s="298"/>
    </row>
    <row r="709" spans="1:21" s="251" customFormat="1" x14ac:dyDescent="0.25">
      <c r="A709" s="25" t="s">
        <v>49</v>
      </c>
      <c r="B709" s="22" t="str">
        <f>'инд. прогресс 4 кл.'!C33</f>
        <v>D</v>
      </c>
      <c r="C709" s="22" t="str">
        <f>'инд. прогресс 4 кл.'!D33</f>
        <v>D</v>
      </c>
      <c r="D709" s="22" t="str">
        <f>'инд. прогресс 4 кл.'!E33</f>
        <v>D</v>
      </c>
      <c r="E709" s="22" t="str">
        <f>'инд. прогресс 4 кл.'!F33</f>
        <v>D</v>
      </c>
      <c r="F709" s="22" t="str">
        <f>'инд. прогресс 4 кл.'!G33</f>
        <v>D</v>
      </c>
      <c r="G709" s="22" t="str">
        <f>'инд. прогресс 4 кл.'!H33</f>
        <v>D</v>
      </c>
      <c r="H709" s="22" t="str">
        <f>'инд. прогресс 4 кл.'!I33</f>
        <v>D</v>
      </c>
      <c r="I709" s="22" t="str">
        <f>'инд. прогресс 4 кл.'!J33</f>
        <v>D</v>
      </c>
      <c r="J709" s="22" t="str">
        <f>'инд. прогресс 4 кл.'!K33</f>
        <v>D</v>
      </c>
      <c r="K709" s="22" t="str">
        <f>'инд. прогресс 4 кл.'!L33</f>
        <v>D</v>
      </c>
      <c r="L709" s="22" t="str">
        <f>'инд. прогресс 4 кл.'!M33</f>
        <v>D</v>
      </c>
      <c r="M709" s="22" t="str">
        <f>'инд. прогресс 4 кл.'!N33</f>
        <v>D</v>
      </c>
      <c r="N709" s="22" t="str">
        <f>'инд. прогресс 4 кл.'!O33</f>
        <v>D</v>
      </c>
      <c r="O709" s="22" t="str">
        <f>'инд. прогресс 4 кл.'!P33</f>
        <v>D</v>
      </c>
      <c r="P709" s="22" t="str">
        <f>'инд. прогресс 4 кл.'!Q33</f>
        <v>D</v>
      </c>
      <c r="Q709" s="22" t="str">
        <f>'инд. прогресс 4 кл.'!R33</f>
        <v>D</v>
      </c>
      <c r="R709" s="22" t="str">
        <f>'инд. прогресс 4 кл.'!S33</f>
        <v>D</v>
      </c>
      <c r="S709" s="22" t="str">
        <f>'инд. прогресс 4 кл.'!T33</f>
        <v>D</v>
      </c>
      <c r="T709" s="22" t="str">
        <f>'инд. прогресс 4 кл.'!U33</f>
        <v>D</v>
      </c>
    </row>
    <row r="710" spans="1:21" ht="13.8" thickBot="1" x14ac:dyDescent="0.3">
      <c r="A710" s="202"/>
      <c r="B710" s="244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</row>
    <row r="711" spans="1:21" ht="12.9" customHeight="1" x14ac:dyDescent="0.25">
      <c r="A711" s="287" t="s">
        <v>42</v>
      </c>
      <c r="B711" s="288"/>
      <c r="C711" s="288"/>
      <c r="D711" s="288"/>
      <c r="E711" s="288"/>
      <c r="F711" s="289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</row>
    <row r="712" spans="1:21" ht="14.1" customHeight="1" thickBot="1" x14ac:dyDescent="0.3">
      <c r="A712" s="290"/>
      <c r="B712" s="291"/>
      <c r="C712" s="291"/>
      <c r="D712" s="291"/>
      <c r="E712" s="291"/>
      <c r="F712" s="292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</row>
    <row r="713" spans="1:21" x14ac:dyDescent="0.25">
      <c r="A713" s="32" t="s">
        <v>128</v>
      </c>
      <c r="B713" s="293">
        <f>SUM(B707:T707)</f>
        <v>0</v>
      </c>
      <c r="C713" s="294"/>
      <c r="D713" s="294"/>
      <c r="E713" s="294"/>
      <c r="F713" s="295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</row>
    <row r="714" spans="1:21" x14ac:dyDescent="0.25">
      <c r="A714" s="207" t="s">
        <v>30</v>
      </c>
      <c r="B714" s="449" t="str">
        <f>IF('инд. оценка уровня 4 кл.'!Y32=1,'инд. оценка уровня 2кл.'!$B$41,'инд. оценка уровня 2кл.'!$B$40)</f>
        <v>НИЖЕ БАЗОВОГО</v>
      </c>
      <c r="C714" s="450"/>
      <c r="D714" s="450"/>
      <c r="E714" s="450"/>
      <c r="F714" s="451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</row>
    <row r="715" spans="1:21" x14ac:dyDescent="0.25">
      <c r="A715" s="208"/>
      <c r="B715" s="448"/>
      <c r="C715" s="448"/>
      <c r="D715" s="448"/>
      <c r="E715" s="448"/>
      <c r="F715" s="448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</row>
    <row r="716" spans="1:21" x14ac:dyDescent="0.25">
      <c r="A716" s="35"/>
      <c r="B716" s="244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</row>
    <row r="717" spans="1:21" x14ac:dyDescent="0.25">
      <c r="A717" s="35"/>
      <c r="B717" s="244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</row>
    <row r="718" spans="1:21" x14ac:dyDescent="0.25">
      <c r="A718" s="36" t="s">
        <v>50</v>
      </c>
      <c r="B718" s="36"/>
      <c r="C718" s="27"/>
      <c r="D718" s="200"/>
      <c r="E718" s="200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</row>
    <row r="719" spans="1:21" x14ac:dyDescent="0.25">
      <c r="A719" s="37" t="s">
        <v>51</v>
      </c>
      <c r="B719" s="375"/>
      <c r="C719" s="375"/>
      <c r="D719" s="201"/>
      <c r="E719" s="200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</row>
    <row r="720" spans="1:21" x14ac:dyDescent="0.25">
      <c r="A720" s="37" t="s">
        <v>52</v>
      </c>
      <c r="B720" s="376"/>
      <c r="C720" s="376"/>
      <c r="D720" s="200"/>
      <c r="E720" s="200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</row>
    <row r="721" spans="1:21" x14ac:dyDescent="0.25">
      <c r="A721" s="35"/>
      <c r="B721" s="244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</row>
    <row r="722" spans="1:21" x14ac:dyDescent="0.25">
      <c r="A722" s="35"/>
      <c r="B722" s="244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</row>
    <row r="723" spans="1:21" x14ac:dyDescent="0.25">
      <c r="A723" s="35"/>
      <c r="B723" s="244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</row>
    <row r="724" spans="1:21" x14ac:dyDescent="0.25">
      <c r="A724" s="35"/>
      <c r="B724" s="244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</row>
    <row r="725" spans="1:21" x14ac:dyDescent="0.25">
      <c r="A725" s="35"/>
      <c r="B725" s="244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</row>
    <row r="726" spans="1:21" x14ac:dyDescent="0.25">
      <c r="A726" s="35"/>
      <c r="B726" s="244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</row>
    <row r="727" spans="1:21" x14ac:dyDescent="0.25">
      <c r="A727" s="35"/>
      <c r="B727" s="244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</row>
    <row r="728" spans="1:21" x14ac:dyDescent="0.25">
      <c r="A728" s="35"/>
      <c r="B728" s="244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</row>
    <row r="729" spans="1:21" ht="18" x14ac:dyDescent="0.25">
      <c r="A729" s="377" t="s">
        <v>142</v>
      </c>
      <c r="B729" s="377"/>
      <c r="C729" s="377"/>
      <c r="D729" s="377"/>
      <c r="E729" s="377"/>
      <c r="F729" s="377"/>
      <c r="G729" s="377"/>
      <c r="H729" s="377"/>
      <c r="I729" s="377"/>
      <c r="J729" s="377"/>
      <c r="K729" s="377"/>
      <c r="L729" s="377"/>
      <c r="M729" s="377"/>
      <c r="N729" s="377"/>
      <c r="O729" s="377"/>
      <c r="P729" s="377"/>
      <c r="Q729" s="377"/>
      <c r="R729" s="377"/>
      <c r="S729" s="377"/>
      <c r="T729" s="377"/>
      <c r="U729" s="377"/>
    </row>
    <row r="730" spans="1:21" ht="18" thickBot="1" x14ac:dyDescent="0.35">
      <c r="A730" s="378">
        <f>A733</f>
        <v>0</v>
      </c>
      <c r="B730" s="378"/>
      <c r="C730" s="378"/>
      <c r="D730" s="378"/>
      <c r="E730" s="378"/>
      <c r="F730" s="378"/>
      <c r="G730" s="378"/>
      <c r="H730" s="378"/>
      <c r="I730" s="378"/>
      <c r="J730" s="378"/>
      <c r="K730" s="378"/>
      <c r="L730" s="378"/>
      <c r="M730" s="378"/>
      <c r="N730" s="378"/>
      <c r="O730" s="378"/>
      <c r="P730" s="378"/>
      <c r="Q730" s="378"/>
      <c r="R730" s="378"/>
      <c r="S730" s="378"/>
      <c r="T730" s="378"/>
      <c r="U730" s="15">
        <f>U704+1</f>
        <v>29</v>
      </c>
    </row>
    <row r="731" spans="1:21" ht="13.8" x14ac:dyDescent="0.3">
      <c r="A731" s="16"/>
      <c r="B731" s="302" t="s">
        <v>18</v>
      </c>
      <c r="C731" s="303"/>
      <c r="D731" s="447"/>
      <c r="E731" s="447"/>
      <c r="F731" s="304"/>
      <c r="G731" s="302" t="s">
        <v>19</v>
      </c>
      <c r="H731" s="303"/>
      <c r="I731" s="303"/>
      <c r="J731" s="303"/>
      <c r="K731" s="303"/>
      <c r="L731" s="303"/>
      <c r="M731" s="303"/>
      <c r="N731" s="303"/>
      <c r="O731" s="303"/>
      <c r="P731" s="303"/>
      <c r="Q731" s="302" t="s">
        <v>34</v>
      </c>
      <c r="R731" s="303"/>
      <c r="S731" s="447"/>
      <c r="T731" s="304"/>
    </row>
    <row r="732" spans="1:21" ht="141.6" thickBot="1" x14ac:dyDescent="0.3">
      <c r="A732" s="17"/>
      <c r="B732" s="18" t="s">
        <v>39</v>
      </c>
      <c r="C732" s="19" t="s">
        <v>3</v>
      </c>
      <c r="D732" s="194" t="s">
        <v>13</v>
      </c>
      <c r="E732" s="194" t="s">
        <v>93</v>
      </c>
      <c r="F732" s="20" t="s">
        <v>94</v>
      </c>
      <c r="G732" s="18" t="s">
        <v>4</v>
      </c>
      <c r="H732" s="19" t="s">
        <v>5</v>
      </c>
      <c r="I732" s="19" t="s">
        <v>36</v>
      </c>
      <c r="J732" s="19" t="s">
        <v>40</v>
      </c>
      <c r="K732" s="19" t="s">
        <v>35</v>
      </c>
      <c r="L732" s="19" t="s">
        <v>8</v>
      </c>
      <c r="M732" s="19" t="s">
        <v>17</v>
      </c>
      <c r="N732" s="19" t="s">
        <v>124</v>
      </c>
      <c r="O732" s="19" t="s">
        <v>90</v>
      </c>
      <c r="P732" s="19" t="s">
        <v>123</v>
      </c>
      <c r="Q732" s="18" t="s">
        <v>14</v>
      </c>
      <c r="R732" s="19" t="s">
        <v>15</v>
      </c>
      <c r="S732" s="194" t="s">
        <v>16</v>
      </c>
      <c r="T732" s="20" t="s">
        <v>131</v>
      </c>
    </row>
    <row r="733" spans="1:21" x14ac:dyDescent="0.25">
      <c r="A733" s="21">
        <f>'Первичные данные 4 кл.'!B34</f>
        <v>0</v>
      </c>
      <c r="B733" s="22">
        <f>'Первичные данные 4 кл.'!E34</f>
        <v>0</v>
      </c>
      <c r="C733" s="22">
        <f>'Первичные данные 4 кл.'!H34</f>
        <v>0</v>
      </c>
      <c r="D733" s="23">
        <f>'Первичные данные 4 кл.'!K34</f>
        <v>0</v>
      </c>
      <c r="E733" s="23">
        <f>'Первичные данные 4 кл.'!N34</f>
        <v>0</v>
      </c>
      <c r="F733" s="23">
        <f>'Первичные данные 4 кл.'!Q34</f>
        <v>0</v>
      </c>
      <c r="G733" s="23">
        <f>'Первичные данные 4 кл.'!U34</f>
        <v>0</v>
      </c>
      <c r="H733" s="23">
        <f>'Первичные данные 4 кл.'!Y34</f>
        <v>0</v>
      </c>
      <c r="I733" s="23">
        <f>'Первичные данные 4 кл.'!AC34</f>
        <v>0</v>
      </c>
      <c r="J733" s="23">
        <f>'Первичные данные 4 кл.'!AG34</f>
        <v>0</v>
      </c>
      <c r="K733" s="23">
        <f>'Первичные данные 4 кл.'!AK34</f>
        <v>0</v>
      </c>
      <c r="L733" s="23">
        <f>'Первичные данные 4 кл.'!AO34</f>
        <v>0</v>
      </c>
      <c r="M733" s="23">
        <f>'Первичные данные 4 кл.'!AS34</f>
        <v>0</v>
      </c>
      <c r="N733" s="23">
        <f>'Первичные данные 4 кл.'!AW34</f>
        <v>0</v>
      </c>
      <c r="O733" s="23">
        <f>'Первичные данные 4 кл.'!BA34</f>
        <v>0</v>
      </c>
      <c r="P733" s="23">
        <f>'Первичные данные 4 кл.'!BE34</f>
        <v>0</v>
      </c>
      <c r="Q733" s="23">
        <f>'Первичные данные 4 кл.'!BI34</f>
        <v>0</v>
      </c>
      <c r="R733" s="23">
        <f>'Первичные данные 4 кл.'!BM34</f>
        <v>0</v>
      </c>
      <c r="S733" s="23">
        <f>'Первичные данные 4 кл.'!BQ34</f>
        <v>0</v>
      </c>
      <c r="T733" s="23">
        <f>'Первичные данные 4 кл.'!BU34</f>
        <v>0</v>
      </c>
    </row>
    <row r="734" spans="1:21" ht="13.8" thickBot="1" x14ac:dyDescent="0.3">
      <c r="A734" s="25" t="s">
        <v>47</v>
      </c>
      <c r="B734" s="296" t="str">
        <f>IF('инд. оценка уровня 4 кл.'!V33=1,'инд. оценка уровня 2кл.'!$B$41,'инд. оценка уровня 2кл.'!$B$40)</f>
        <v>НИЖЕ БАЗОВОГО</v>
      </c>
      <c r="C734" s="297"/>
      <c r="D734" s="297"/>
      <c r="E734" s="297"/>
      <c r="F734" s="298"/>
      <c r="G734" s="296" t="str">
        <f>IF('инд. оценка уровня 4 кл.'!W33=1,'инд. оценка уровня 2кл.'!$B$41,'инд. оценка уровня 2кл.'!$B$40)</f>
        <v>НИЖЕ БАЗОВОГО</v>
      </c>
      <c r="H734" s="297"/>
      <c r="I734" s="297"/>
      <c r="J734" s="297"/>
      <c r="K734" s="297"/>
      <c r="L734" s="297"/>
      <c r="M734" s="297"/>
      <c r="N734" s="297"/>
      <c r="O734" s="297"/>
      <c r="P734" s="297"/>
      <c r="Q734" s="296" t="str">
        <f>IF('инд. оценка уровня 4 кл.'!X33=1,'инд. оценка уровня 2кл.'!$B$41,'инд. оценка уровня 2кл.'!$B$40)</f>
        <v>НИЖЕ БАЗОВОГО</v>
      </c>
      <c r="R734" s="297"/>
      <c r="S734" s="297"/>
      <c r="T734" s="298"/>
    </row>
    <row r="735" spans="1:21" s="251" customFormat="1" x14ac:dyDescent="0.25">
      <c r="A735" s="25" t="s">
        <v>49</v>
      </c>
      <c r="B735" s="22" t="str">
        <f>'инд. прогресс 4 кл.'!C34</f>
        <v>D</v>
      </c>
      <c r="C735" s="22" t="str">
        <f>'инд. прогресс 4 кл.'!D34</f>
        <v>D</v>
      </c>
      <c r="D735" s="22" t="str">
        <f>'инд. прогресс 4 кл.'!E34</f>
        <v>D</v>
      </c>
      <c r="E735" s="22" t="str">
        <f>'инд. прогресс 4 кл.'!F34</f>
        <v>D</v>
      </c>
      <c r="F735" s="22" t="str">
        <f>'инд. прогресс 4 кл.'!G34</f>
        <v>D</v>
      </c>
      <c r="G735" s="22" t="str">
        <f>'инд. прогресс 4 кл.'!H34</f>
        <v>D</v>
      </c>
      <c r="H735" s="22" t="str">
        <f>'инд. прогресс 4 кл.'!I34</f>
        <v>D</v>
      </c>
      <c r="I735" s="22" t="str">
        <f>'инд. прогресс 4 кл.'!J34</f>
        <v>D</v>
      </c>
      <c r="J735" s="22" t="str">
        <f>'инд. прогресс 4 кл.'!K34</f>
        <v>D</v>
      </c>
      <c r="K735" s="22" t="str">
        <f>'инд. прогресс 4 кл.'!L34</f>
        <v>D</v>
      </c>
      <c r="L735" s="22" t="str">
        <f>'инд. прогресс 4 кл.'!M34</f>
        <v>D</v>
      </c>
      <c r="M735" s="22" t="str">
        <f>'инд. прогресс 4 кл.'!N34</f>
        <v>D</v>
      </c>
      <c r="N735" s="22" t="str">
        <f>'инд. прогресс 4 кл.'!O34</f>
        <v>D</v>
      </c>
      <c r="O735" s="22" t="str">
        <f>'инд. прогресс 4 кл.'!P34</f>
        <v>D</v>
      </c>
      <c r="P735" s="22" t="str">
        <f>'инд. прогресс 4 кл.'!Q34</f>
        <v>D</v>
      </c>
      <c r="Q735" s="22" t="str">
        <f>'инд. прогресс 4 кл.'!R34</f>
        <v>D</v>
      </c>
      <c r="R735" s="22" t="str">
        <f>'инд. прогресс 4 кл.'!S34</f>
        <v>D</v>
      </c>
      <c r="S735" s="22" t="str">
        <f>'инд. прогресс 4 кл.'!T34</f>
        <v>D</v>
      </c>
      <c r="T735" s="22" t="str">
        <f>'инд. прогресс 4 кл.'!U34</f>
        <v>D</v>
      </c>
    </row>
    <row r="736" spans="1:21" ht="13.8" thickBot="1" x14ac:dyDescent="0.3">
      <c r="A736" s="202"/>
      <c r="B736" s="244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</row>
    <row r="737" spans="1:20" x14ac:dyDescent="0.25">
      <c r="A737" s="287" t="s">
        <v>42</v>
      </c>
      <c r="B737" s="288"/>
      <c r="C737" s="288"/>
      <c r="D737" s="288"/>
      <c r="E737" s="288"/>
      <c r="F737" s="289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</row>
    <row r="738" spans="1:20" ht="12.9" customHeight="1" thickBot="1" x14ac:dyDescent="0.3">
      <c r="A738" s="290"/>
      <c r="B738" s="291"/>
      <c r="C738" s="291"/>
      <c r="D738" s="291"/>
      <c r="E738" s="291"/>
      <c r="F738" s="292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</row>
    <row r="739" spans="1:20" ht="14.1" customHeight="1" x14ac:dyDescent="0.25">
      <c r="A739" s="32" t="s">
        <v>128</v>
      </c>
      <c r="B739" s="293">
        <f>SUM(B733:T733)</f>
        <v>0</v>
      </c>
      <c r="C739" s="294"/>
      <c r="D739" s="294"/>
      <c r="E739" s="294"/>
      <c r="F739" s="295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</row>
    <row r="740" spans="1:20" x14ac:dyDescent="0.25">
      <c r="A740" s="207" t="s">
        <v>30</v>
      </c>
      <c r="B740" s="449" t="str">
        <f>IF('инд. оценка уровня 4 кл.'!Y33=1,'инд. оценка уровня 2кл.'!$B$41,'инд. оценка уровня 2кл.'!$B$40)</f>
        <v>НИЖЕ БАЗОВОГО</v>
      </c>
      <c r="C740" s="450"/>
      <c r="D740" s="450"/>
      <c r="E740" s="450"/>
      <c r="F740" s="451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</row>
    <row r="741" spans="1:20" x14ac:dyDescent="0.25">
      <c r="A741" s="208"/>
      <c r="B741" s="448"/>
      <c r="C741" s="448"/>
      <c r="D741" s="448"/>
      <c r="E741" s="448"/>
      <c r="F741" s="448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</row>
    <row r="742" spans="1:20" x14ac:dyDescent="0.25">
      <c r="A742" s="35"/>
      <c r="B742" s="244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</row>
    <row r="743" spans="1:20" x14ac:dyDescent="0.25">
      <c r="A743" s="35"/>
      <c r="B743" s="244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</row>
    <row r="744" spans="1:20" x14ac:dyDescent="0.25">
      <c r="A744" s="36" t="s">
        <v>50</v>
      </c>
      <c r="B744" s="36"/>
      <c r="C744" s="27"/>
      <c r="D744" s="200"/>
      <c r="E744" s="200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</row>
    <row r="745" spans="1:20" x14ac:dyDescent="0.25">
      <c r="A745" s="37" t="s">
        <v>51</v>
      </c>
      <c r="B745" s="375"/>
      <c r="C745" s="375"/>
      <c r="D745" s="201"/>
      <c r="E745" s="200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</row>
    <row r="746" spans="1:20" x14ac:dyDescent="0.25">
      <c r="A746" s="37" t="s">
        <v>52</v>
      </c>
      <c r="B746" s="376"/>
      <c r="C746" s="376"/>
      <c r="D746" s="200"/>
      <c r="E746" s="200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</row>
    <row r="747" spans="1:20" x14ac:dyDescent="0.25">
      <c r="A747" s="35"/>
      <c r="B747" s="244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</row>
    <row r="748" spans="1:20" x14ac:dyDescent="0.25">
      <c r="A748" s="35"/>
      <c r="B748" s="244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</row>
    <row r="749" spans="1:20" x14ac:dyDescent="0.25">
      <c r="A749" s="35"/>
      <c r="B749" s="244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</row>
    <row r="750" spans="1:20" x14ac:dyDescent="0.25">
      <c r="A750" s="35"/>
      <c r="B750" s="244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</row>
    <row r="751" spans="1:20" x14ac:dyDescent="0.25">
      <c r="A751" s="35"/>
      <c r="B751" s="244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</row>
    <row r="752" spans="1:20" x14ac:dyDescent="0.25">
      <c r="A752" s="35"/>
      <c r="B752" s="244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</row>
    <row r="753" spans="1:21" x14ac:dyDescent="0.25">
      <c r="A753" s="35"/>
      <c r="B753" s="244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</row>
    <row r="754" spans="1:21" x14ac:dyDescent="0.25">
      <c r="A754" s="35"/>
      <c r="B754" s="244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</row>
    <row r="755" spans="1:21" x14ac:dyDescent="0.25">
      <c r="A755" s="35"/>
      <c r="B755" s="244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</row>
    <row r="756" spans="1:21" ht="18" x14ac:dyDescent="0.25">
      <c r="A756" s="377" t="s">
        <v>142</v>
      </c>
      <c r="B756" s="377"/>
      <c r="C756" s="377"/>
      <c r="D756" s="377"/>
      <c r="E756" s="377"/>
      <c r="F756" s="377"/>
      <c r="G756" s="377"/>
      <c r="H756" s="377"/>
      <c r="I756" s="377"/>
      <c r="J756" s="377"/>
      <c r="K756" s="377"/>
      <c r="L756" s="377"/>
      <c r="M756" s="377"/>
      <c r="N756" s="377"/>
      <c r="O756" s="377"/>
      <c r="P756" s="377"/>
      <c r="Q756" s="377"/>
      <c r="R756" s="377"/>
      <c r="S756" s="377"/>
      <c r="T756" s="377"/>
      <c r="U756" s="377"/>
    </row>
    <row r="757" spans="1:21" ht="18" thickBot="1" x14ac:dyDescent="0.35">
      <c r="A757" s="378">
        <f>A760</f>
        <v>0</v>
      </c>
      <c r="B757" s="378"/>
      <c r="C757" s="378"/>
      <c r="D757" s="378"/>
      <c r="E757" s="378"/>
      <c r="F757" s="378"/>
      <c r="G757" s="378"/>
      <c r="H757" s="378"/>
      <c r="I757" s="378"/>
      <c r="J757" s="378"/>
      <c r="K757" s="378"/>
      <c r="L757" s="378"/>
      <c r="M757" s="378"/>
      <c r="N757" s="378"/>
      <c r="O757" s="378"/>
      <c r="P757" s="378"/>
      <c r="Q757" s="378"/>
      <c r="R757" s="378"/>
      <c r="S757" s="378"/>
      <c r="T757" s="378"/>
      <c r="U757" s="15">
        <f>U730+1</f>
        <v>30</v>
      </c>
    </row>
    <row r="758" spans="1:21" ht="13.8" x14ac:dyDescent="0.3">
      <c r="A758" s="16"/>
      <c r="B758" s="302" t="s">
        <v>18</v>
      </c>
      <c r="C758" s="303"/>
      <c r="D758" s="447"/>
      <c r="E758" s="447"/>
      <c r="F758" s="304"/>
      <c r="G758" s="302" t="s">
        <v>19</v>
      </c>
      <c r="H758" s="303"/>
      <c r="I758" s="303"/>
      <c r="J758" s="303"/>
      <c r="K758" s="303"/>
      <c r="L758" s="303"/>
      <c r="M758" s="303"/>
      <c r="N758" s="303"/>
      <c r="O758" s="303"/>
      <c r="P758" s="303"/>
      <c r="Q758" s="302" t="s">
        <v>34</v>
      </c>
      <c r="R758" s="303"/>
      <c r="S758" s="447"/>
      <c r="T758" s="304"/>
    </row>
    <row r="759" spans="1:21" ht="141.6" thickBot="1" x14ac:dyDescent="0.3">
      <c r="A759" s="17"/>
      <c r="B759" s="18" t="s">
        <v>39</v>
      </c>
      <c r="C759" s="19" t="s">
        <v>3</v>
      </c>
      <c r="D759" s="194" t="s">
        <v>13</v>
      </c>
      <c r="E759" s="194" t="s">
        <v>93</v>
      </c>
      <c r="F759" s="20" t="s">
        <v>94</v>
      </c>
      <c r="G759" s="18" t="s">
        <v>4</v>
      </c>
      <c r="H759" s="19" t="s">
        <v>5</v>
      </c>
      <c r="I759" s="19" t="s">
        <v>36</v>
      </c>
      <c r="J759" s="19" t="s">
        <v>40</v>
      </c>
      <c r="K759" s="19" t="s">
        <v>35</v>
      </c>
      <c r="L759" s="19" t="s">
        <v>8</v>
      </c>
      <c r="M759" s="19" t="s">
        <v>17</v>
      </c>
      <c r="N759" s="19" t="s">
        <v>124</v>
      </c>
      <c r="O759" s="19" t="s">
        <v>90</v>
      </c>
      <c r="P759" s="19" t="s">
        <v>123</v>
      </c>
      <c r="Q759" s="18" t="s">
        <v>14</v>
      </c>
      <c r="R759" s="19" t="s">
        <v>15</v>
      </c>
      <c r="S759" s="194" t="s">
        <v>16</v>
      </c>
      <c r="T759" s="20" t="s">
        <v>131</v>
      </c>
    </row>
    <row r="760" spans="1:21" x14ac:dyDescent="0.25">
      <c r="A760" s="21">
        <f>'Первичные данные 4 кл.'!B35</f>
        <v>0</v>
      </c>
      <c r="B760" s="22">
        <f>'Первичные данные 4 кл.'!E35</f>
        <v>0</v>
      </c>
      <c r="C760" s="22">
        <f>'Первичные данные 4 кл.'!H35</f>
        <v>0</v>
      </c>
      <c r="D760" s="23">
        <f>'Первичные данные 4 кл.'!K35</f>
        <v>0</v>
      </c>
      <c r="E760" s="23">
        <f>'Первичные данные 4 кл.'!N35</f>
        <v>0</v>
      </c>
      <c r="F760" s="23">
        <f>'Первичные данные 4 кл.'!Q35</f>
        <v>0</v>
      </c>
      <c r="G760" s="23">
        <f>'Первичные данные 4 кл.'!U35</f>
        <v>0</v>
      </c>
      <c r="H760" s="23">
        <f>'Первичные данные 4 кл.'!Y35</f>
        <v>0</v>
      </c>
      <c r="I760" s="23">
        <f>'Первичные данные 4 кл.'!AC35</f>
        <v>0</v>
      </c>
      <c r="J760" s="23">
        <f>'Первичные данные 4 кл.'!AG35</f>
        <v>0</v>
      </c>
      <c r="K760" s="23">
        <f>'Первичные данные 4 кл.'!AK35</f>
        <v>0</v>
      </c>
      <c r="L760" s="23">
        <f>'Первичные данные 4 кл.'!AO35</f>
        <v>0</v>
      </c>
      <c r="M760" s="23">
        <f>'Первичные данные 4 кл.'!AS35</f>
        <v>0</v>
      </c>
      <c r="N760" s="23">
        <f>'Первичные данные 4 кл.'!AW35</f>
        <v>0</v>
      </c>
      <c r="O760" s="23">
        <f>'Первичные данные 4 кл.'!BA35</f>
        <v>0</v>
      </c>
      <c r="P760" s="23">
        <f>'Первичные данные 4 кл.'!BE35</f>
        <v>0</v>
      </c>
      <c r="Q760" s="23">
        <f>'Первичные данные 4 кл.'!BI35</f>
        <v>0</v>
      </c>
      <c r="R760" s="23">
        <f>'Первичные данные 4 кл.'!BM35</f>
        <v>0</v>
      </c>
      <c r="S760" s="23">
        <f>'Первичные данные 4 кл.'!BQ35</f>
        <v>0</v>
      </c>
      <c r="T760" s="23">
        <f>'Первичные данные 4 кл.'!BU35</f>
        <v>0</v>
      </c>
    </row>
    <row r="761" spans="1:21" ht="13.8" thickBot="1" x14ac:dyDescent="0.3">
      <c r="A761" s="25" t="s">
        <v>47</v>
      </c>
      <c r="B761" s="296" t="str">
        <f>IF('инд. оценка уровня 4 кл.'!V34=1,'инд. оценка уровня 2кл.'!$B$41,'инд. оценка уровня 2кл.'!$B$40)</f>
        <v>НИЖЕ БАЗОВОГО</v>
      </c>
      <c r="C761" s="297"/>
      <c r="D761" s="297"/>
      <c r="E761" s="297"/>
      <c r="F761" s="298"/>
      <c r="G761" s="296" t="str">
        <f>IF('инд. оценка уровня 4 кл.'!W34=1,'инд. оценка уровня 2кл.'!$B$41,'инд. оценка уровня 2кл.'!$B$40)</f>
        <v>НИЖЕ БАЗОВОГО</v>
      </c>
      <c r="H761" s="297"/>
      <c r="I761" s="297"/>
      <c r="J761" s="297"/>
      <c r="K761" s="297"/>
      <c r="L761" s="297"/>
      <c r="M761" s="297"/>
      <c r="N761" s="297"/>
      <c r="O761" s="297"/>
      <c r="P761" s="297"/>
      <c r="Q761" s="296" t="str">
        <f>IF('инд. оценка уровня 4 кл.'!X34=1,'инд. оценка уровня 2кл.'!$B$41,'инд. оценка уровня 2кл.'!$B$40)</f>
        <v>НИЖЕ БАЗОВОГО</v>
      </c>
      <c r="R761" s="297"/>
      <c r="S761" s="297"/>
      <c r="T761" s="298"/>
    </row>
    <row r="762" spans="1:21" s="251" customFormat="1" x14ac:dyDescent="0.25">
      <c r="A762" s="25" t="s">
        <v>49</v>
      </c>
      <c r="B762" s="22" t="str">
        <f>'инд. прогресс 4 кл.'!C35</f>
        <v>D</v>
      </c>
      <c r="C762" s="22" t="str">
        <f>'инд. прогресс 4 кл.'!D35</f>
        <v>D</v>
      </c>
      <c r="D762" s="22" t="str">
        <f>'инд. прогресс 4 кл.'!E35</f>
        <v>D</v>
      </c>
      <c r="E762" s="22" t="str">
        <f>'инд. прогресс 4 кл.'!F35</f>
        <v>D</v>
      </c>
      <c r="F762" s="22" t="str">
        <f>'инд. прогресс 4 кл.'!G35</f>
        <v>D</v>
      </c>
      <c r="G762" s="22" t="str">
        <f>'инд. прогресс 4 кл.'!H35</f>
        <v>D</v>
      </c>
      <c r="H762" s="22" t="str">
        <f>'инд. прогресс 4 кл.'!I35</f>
        <v>D</v>
      </c>
      <c r="I762" s="22" t="str">
        <f>'инд. прогресс 4 кл.'!J35</f>
        <v>D</v>
      </c>
      <c r="J762" s="22" t="str">
        <f>'инд. прогресс 4 кл.'!K35</f>
        <v>D</v>
      </c>
      <c r="K762" s="22" t="str">
        <f>'инд. прогресс 4 кл.'!L35</f>
        <v>D</v>
      </c>
      <c r="L762" s="22" t="str">
        <f>'инд. прогресс 4 кл.'!M35</f>
        <v>D</v>
      </c>
      <c r="M762" s="22" t="str">
        <f>'инд. прогресс 4 кл.'!N35</f>
        <v>D</v>
      </c>
      <c r="N762" s="22" t="str">
        <f>'инд. прогресс 4 кл.'!O35</f>
        <v>D</v>
      </c>
      <c r="O762" s="22" t="str">
        <f>'инд. прогресс 4 кл.'!P35</f>
        <v>D</v>
      </c>
      <c r="P762" s="22" t="str">
        <f>'инд. прогресс 4 кл.'!Q35</f>
        <v>D</v>
      </c>
      <c r="Q762" s="22" t="str">
        <f>'инд. прогресс 4 кл.'!R35</f>
        <v>D</v>
      </c>
      <c r="R762" s="22" t="str">
        <f>'инд. прогресс 4 кл.'!S35</f>
        <v>D</v>
      </c>
      <c r="S762" s="22" t="str">
        <f>'инд. прогресс 4 кл.'!T35</f>
        <v>D</v>
      </c>
      <c r="T762" s="22" t="str">
        <f>'инд. прогресс 4 кл.'!U35</f>
        <v>D</v>
      </c>
    </row>
    <row r="763" spans="1:21" ht="13.8" thickBot="1" x14ac:dyDescent="0.3">
      <c r="A763" s="202"/>
      <c r="B763" s="244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</row>
    <row r="764" spans="1:21" ht="12.9" customHeight="1" x14ac:dyDescent="0.25">
      <c r="A764" s="287" t="s">
        <v>42</v>
      </c>
      <c r="B764" s="288"/>
      <c r="C764" s="288"/>
      <c r="D764" s="288"/>
      <c r="E764" s="288"/>
      <c r="F764" s="289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</row>
    <row r="765" spans="1:21" ht="14.1" customHeight="1" thickBot="1" x14ac:dyDescent="0.3">
      <c r="A765" s="290"/>
      <c r="B765" s="291"/>
      <c r="C765" s="291"/>
      <c r="D765" s="291"/>
      <c r="E765" s="291"/>
      <c r="F765" s="292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</row>
    <row r="766" spans="1:21" x14ac:dyDescent="0.25">
      <c r="A766" s="32" t="s">
        <v>128</v>
      </c>
      <c r="B766" s="293">
        <f>SUM(B760:T760)</f>
        <v>0</v>
      </c>
      <c r="C766" s="294"/>
      <c r="D766" s="294"/>
      <c r="E766" s="294"/>
      <c r="F766" s="295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</row>
    <row r="767" spans="1:21" x14ac:dyDescent="0.25">
      <c r="A767" s="207" t="s">
        <v>30</v>
      </c>
      <c r="B767" s="449" t="str">
        <f>IF('инд. оценка уровня 4 кл.'!Y34=1,'инд. оценка уровня 2кл.'!$B$41,'инд. оценка уровня 2кл.'!$B$40)</f>
        <v>НИЖЕ БАЗОВОГО</v>
      </c>
      <c r="C767" s="450"/>
      <c r="D767" s="450"/>
      <c r="E767" s="450"/>
      <c r="F767" s="451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</row>
    <row r="768" spans="1:21" x14ac:dyDescent="0.25">
      <c r="A768" s="208"/>
      <c r="B768" s="448"/>
      <c r="C768" s="448"/>
      <c r="D768" s="448"/>
      <c r="E768" s="448"/>
      <c r="F768" s="448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</row>
    <row r="769" spans="1:21" x14ac:dyDescent="0.25">
      <c r="A769" s="35"/>
      <c r="B769" s="244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</row>
    <row r="770" spans="1:21" x14ac:dyDescent="0.25">
      <c r="A770" s="35"/>
      <c r="B770" s="244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</row>
    <row r="771" spans="1:21" x14ac:dyDescent="0.25">
      <c r="A771" s="36" t="s">
        <v>50</v>
      </c>
      <c r="B771" s="36"/>
      <c r="C771" s="27"/>
      <c r="D771" s="200"/>
      <c r="E771" s="200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</row>
    <row r="772" spans="1:21" x14ac:dyDescent="0.25">
      <c r="A772" s="37" t="s">
        <v>51</v>
      </c>
      <c r="B772" s="375"/>
      <c r="C772" s="375"/>
      <c r="D772" s="201"/>
      <c r="E772" s="200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</row>
    <row r="773" spans="1:21" x14ac:dyDescent="0.25">
      <c r="A773" s="37" t="s">
        <v>52</v>
      </c>
      <c r="B773" s="376"/>
      <c r="C773" s="376"/>
      <c r="D773" s="200"/>
      <c r="E773" s="200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</row>
    <row r="774" spans="1:21" x14ac:dyDescent="0.25">
      <c r="A774" s="35"/>
      <c r="B774" s="244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</row>
    <row r="775" spans="1:21" x14ac:dyDescent="0.25">
      <c r="A775" s="35"/>
      <c r="B775" s="244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</row>
    <row r="776" spans="1:21" x14ac:dyDescent="0.25">
      <c r="A776" s="35"/>
      <c r="B776" s="244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</row>
    <row r="777" spans="1:21" x14ac:dyDescent="0.25">
      <c r="A777" s="35"/>
      <c r="B777" s="244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</row>
    <row r="778" spans="1:21" x14ac:dyDescent="0.25">
      <c r="A778" s="35"/>
      <c r="B778" s="244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</row>
    <row r="779" spans="1:21" x14ac:dyDescent="0.25">
      <c r="A779" s="35"/>
      <c r="B779" s="244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</row>
    <row r="780" spans="1:21" x14ac:dyDescent="0.25">
      <c r="A780" s="35"/>
      <c r="B780" s="244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</row>
    <row r="781" spans="1:21" x14ac:dyDescent="0.25">
      <c r="A781" s="35"/>
      <c r="B781" s="244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</row>
    <row r="782" spans="1:21" ht="18" x14ac:dyDescent="0.25">
      <c r="A782" s="377" t="s">
        <v>142</v>
      </c>
      <c r="B782" s="377"/>
      <c r="C782" s="377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7"/>
      <c r="P782" s="377"/>
      <c r="Q782" s="377"/>
      <c r="R782" s="377"/>
      <c r="S782" s="377"/>
      <c r="T782" s="377"/>
      <c r="U782" s="377"/>
    </row>
    <row r="783" spans="1:21" ht="18" thickBot="1" x14ac:dyDescent="0.35">
      <c r="A783" s="378">
        <f>A786</f>
        <v>0</v>
      </c>
      <c r="B783" s="378"/>
      <c r="C783" s="378"/>
      <c r="D783" s="378"/>
      <c r="E783" s="378"/>
      <c r="F783" s="378"/>
      <c r="G783" s="378"/>
      <c r="H783" s="378"/>
      <c r="I783" s="378"/>
      <c r="J783" s="378"/>
      <c r="K783" s="378"/>
      <c r="L783" s="378"/>
      <c r="M783" s="378"/>
      <c r="N783" s="378"/>
      <c r="O783" s="378"/>
      <c r="P783" s="378"/>
      <c r="Q783" s="378"/>
      <c r="R783" s="378"/>
      <c r="S783" s="378"/>
      <c r="T783" s="378"/>
      <c r="U783" s="15">
        <f>U757+1</f>
        <v>31</v>
      </c>
    </row>
    <row r="784" spans="1:21" ht="13.8" x14ac:dyDescent="0.3">
      <c r="A784" s="16"/>
      <c r="B784" s="302" t="s">
        <v>18</v>
      </c>
      <c r="C784" s="303"/>
      <c r="D784" s="447"/>
      <c r="E784" s="447"/>
      <c r="F784" s="304"/>
      <c r="G784" s="302" t="s">
        <v>19</v>
      </c>
      <c r="H784" s="303"/>
      <c r="I784" s="303"/>
      <c r="J784" s="303"/>
      <c r="K784" s="303"/>
      <c r="L784" s="303"/>
      <c r="M784" s="303"/>
      <c r="N784" s="303"/>
      <c r="O784" s="303"/>
      <c r="P784" s="303"/>
      <c r="Q784" s="302" t="s">
        <v>34</v>
      </c>
      <c r="R784" s="303"/>
      <c r="S784" s="447"/>
      <c r="T784" s="304"/>
    </row>
    <row r="785" spans="1:20" ht="141.6" thickBot="1" x14ac:dyDescent="0.3">
      <c r="A785" s="17"/>
      <c r="B785" s="18" t="s">
        <v>39</v>
      </c>
      <c r="C785" s="19" t="s">
        <v>3</v>
      </c>
      <c r="D785" s="194" t="s">
        <v>13</v>
      </c>
      <c r="E785" s="194" t="s">
        <v>93</v>
      </c>
      <c r="F785" s="20" t="s">
        <v>94</v>
      </c>
      <c r="G785" s="18" t="s">
        <v>4</v>
      </c>
      <c r="H785" s="19" t="s">
        <v>5</v>
      </c>
      <c r="I785" s="19" t="s">
        <v>36</v>
      </c>
      <c r="J785" s="19" t="s">
        <v>40</v>
      </c>
      <c r="K785" s="19" t="s">
        <v>35</v>
      </c>
      <c r="L785" s="19" t="s">
        <v>8</v>
      </c>
      <c r="M785" s="19" t="s">
        <v>17</v>
      </c>
      <c r="N785" s="19" t="s">
        <v>124</v>
      </c>
      <c r="O785" s="19" t="s">
        <v>90</v>
      </c>
      <c r="P785" s="19" t="s">
        <v>123</v>
      </c>
      <c r="Q785" s="18" t="s">
        <v>14</v>
      </c>
      <c r="R785" s="19" t="s">
        <v>15</v>
      </c>
      <c r="S785" s="194" t="s">
        <v>16</v>
      </c>
      <c r="T785" s="20" t="s">
        <v>131</v>
      </c>
    </row>
    <row r="786" spans="1:20" x14ac:dyDescent="0.25">
      <c r="A786" s="21">
        <f>'Первичные данные 4 кл.'!B36</f>
        <v>0</v>
      </c>
      <c r="B786" s="22">
        <f>'Первичные данные 4 кл.'!E36</f>
        <v>0</v>
      </c>
      <c r="C786" s="22">
        <f>'Первичные данные 4 кл.'!H36</f>
        <v>0</v>
      </c>
      <c r="D786" s="23">
        <f>'Первичные данные 4 кл.'!K36</f>
        <v>0</v>
      </c>
      <c r="E786" s="23">
        <f>'Первичные данные 4 кл.'!N36</f>
        <v>0</v>
      </c>
      <c r="F786" s="23">
        <f>'Первичные данные 4 кл.'!Q36</f>
        <v>0</v>
      </c>
      <c r="G786" s="23">
        <f>'Первичные данные 4 кл.'!U36</f>
        <v>0</v>
      </c>
      <c r="H786" s="23">
        <f>'Первичные данные 4 кл.'!Y36</f>
        <v>0</v>
      </c>
      <c r="I786" s="23">
        <f>'Первичные данные 4 кл.'!AC36</f>
        <v>0</v>
      </c>
      <c r="J786" s="23">
        <f>'Первичные данные 4 кл.'!AG36</f>
        <v>0</v>
      </c>
      <c r="K786" s="23">
        <f>'Первичные данные 4 кл.'!AK36</f>
        <v>0</v>
      </c>
      <c r="L786" s="23">
        <f>'Первичные данные 4 кл.'!AO36</f>
        <v>0</v>
      </c>
      <c r="M786" s="23">
        <f>'Первичные данные 4 кл.'!AS36</f>
        <v>0</v>
      </c>
      <c r="N786" s="23">
        <f>'Первичные данные 4 кл.'!AW36</f>
        <v>0</v>
      </c>
      <c r="O786" s="23">
        <f>'Первичные данные 4 кл.'!BA36</f>
        <v>0</v>
      </c>
      <c r="P786" s="23">
        <f>'Первичные данные 4 кл.'!BE36</f>
        <v>0</v>
      </c>
      <c r="Q786" s="23">
        <f>'Первичные данные 4 кл.'!BI36</f>
        <v>0</v>
      </c>
      <c r="R786" s="23">
        <f>'Первичные данные 4 кл.'!BM36</f>
        <v>0</v>
      </c>
      <c r="S786" s="23">
        <f>'Первичные данные 4 кл.'!BQ36</f>
        <v>0</v>
      </c>
      <c r="T786" s="23">
        <f>'Первичные данные 4 кл.'!BU36</f>
        <v>0</v>
      </c>
    </row>
    <row r="787" spans="1:20" ht="13.8" thickBot="1" x14ac:dyDescent="0.3">
      <c r="A787" s="25" t="s">
        <v>47</v>
      </c>
      <c r="B787" s="296" t="str">
        <f>IF('инд. оценка уровня 4 кл.'!V35=1,'инд. оценка уровня 2кл.'!$B$41,'инд. оценка уровня 2кл.'!$B$40)</f>
        <v>НИЖЕ БАЗОВОГО</v>
      </c>
      <c r="C787" s="297"/>
      <c r="D787" s="297"/>
      <c r="E787" s="297"/>
      <c r="F787" s="298"/>
      <c r="G787" s="296" t="str">
        <f>IF('инд. оценка уровня 4 кл.'!W35=1,'инд. оценка уровня 2кл.'!$B$41,'инд. оценка уровня 2кл.'!$B$40)</f>
        <v>НИЖЕ БАЗОВОГО</v>
      </c>
      <c r="H787" s="297"/>
      <c r="I787" s="297"/>
      <c r="J787" s="297"/>
      <c r="K787" s="297"/>
      <c r="L787" s="297"/>
      <c r="M787" s="297"/>
      <c r="N787" s="297"/>
      <c r="O787" s="297"/>
      <c r="P787" s="297"/>
      <c r="Q787" s="296" t="str">
        <f>IF('инд. оценка уровня 4 кл.'!X35=1,'инд. оценка уровня 2кл.'!$B$41,'инд. оценка уровня 2кл.'!$B$40)</f>
        <v>НИЖЕ БАЗОВОГО</v>
      </c>
      <c r="R787" s="297"/>
      <c r="S787" s="297"/>
      <c r="T787" s="298"/>
    </row>
    <row r="788" spans="1:20" s="251" customFormat="1" x14ac:dyDescent="0.25">
      <c r="A788" s="25" t="s">
        <v>49</v>
      </c>
      <c r="B788" s="22" t="str">
        <f>'инд. прогресс 4 кл.'!C36</f>
        <v>D</v>
      </c>
      <c r="C788" s="22" t="str">
        <f>'инд. прогресс 4 кл.'!D36</f>
        <v>D</v>
      </c>
      <c r="D788" s="22" t="str">
        <f>'инд. прогресс 4 кл.'!E36</f>
        <v>D</v>
      </c>
      <c r="E788" s="22" t="str">
        <f>'инд. прогресс 4 кл.'!F36</f>
        <v>D</v>
      </c>
      <c r="F788" s="22" t="str">
        <f>'инд. прогресс 4 кл.'!G36</f>
        <v>D</v>
      </c>
      <c r="G788" s="22" t="str">
        <f>'инд. прогресс 4 кл.'!H36</f>
        <v>D</v>
      </c>
      <c r="H788" s="22" t="str">
        <f>'инд. прогресс 4 кл.'!I36</f>
        <v>D</v>
      </c>
      <c r="I788" s="22" t="str">
        <f>'инд. прогресс 4 кл.'!J36</f>
        <v>D</v>
      </c>
      <c r="J788" s="22" t="str">
        <f>'инд. прогресс 4 кл.'!K36</f>
        <v>D</v>
      </c>
      <c r="K788" s="22" t="str">
        <f>'инд. прогресс 4 кл.'!L36</f>
        <v>D</v>
      </c>
      <c r="L788" s="22" t="str">
        <f>'инд. прогресс 4 кл.'!M36</f>
        <v>D</v>
      </c>
      <c r="M788" s="22" t="str">
        <f>'инд. прогресс 4 кл.'!N36</f>
        <v>D</v>
      </c>
      <c r="N788" s="22" t="str">
        <f>'инд. прогресс 4 кл.'!O36</f>
        <v>D</v>
      </c>
      <c r="O788" s="22" t="str">
        <f>'инд. прогресс 4 кл.'!P36</f>
        <v>D</v>
      </c>
      <c r="P788" s="22" t="str">
        <f>'инд. прогресс 4 кл.'!Q36</f>
        <v>D</v>
      </c>
      <c r="Q788" s="22" t="str">
        <f>'инд. прогресс 4 кл.'!R36</f>
        <v>D</v>
      </c>
      <c r="R788" s="22" t="str">
        <f>'инд. прогресс 4 кл.'!S36</f>
        <v>D</v>
      </c>
      <c r="S788" s="22" t="str">
        <f>'инд. прогресс 4 кл.'!T36</f>
        <v>D</v>
      </c>
      <c r="T788" s="22" t="str">
        <f>'инд. прогресс 4 кл.'!U36</f>
        <v>D</v>
      </c>
    </row>
    <row r="789" spans="1:20" ht="13.8" thickBot="1" x14ac:dyDescent="0.3">
      <c r="A789" s="202"/>
      <c r="B789" s="244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</row>
    <row r="790" spans="1:20" ht="12.9" customHeight="1" x14ac:dyDescent="0.25">
      <c r="A790" s="287" t="s">
        <v>42</v>
      </c>
      <c r="B790" s="288"/>
      <c r="C790" s="288"/>
      <c r="D790" s="288"/>
      <c r="E790" s="288"/>
      <c r="F790" s="289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</row>
    <row r="791" spans="1:20" ht="14.1" customHeight="1" thickBot="1" x14ac:dyDescent="0.3">
      <c r="A791" s="290"/>
      <c r="B791" s="291"/>
      <c r="C791" s="291"/>
      <c r="D791" s="291"/>
      <c r="E791" s="291"/>
      <c r="F791" s="292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</row>
    <row r="792" spans="1:20" x14ac:dyDescent="0.25">
      <c r="A792" s="32" t="s">
        <v>128</v>
      </c>
      <c r="B792" s="293">
        <f>SUM(B786:T786)</f>
        <v>0</v>
      </c>
      <c r="C792" s="294"/>
      <c r="D792" s="294"/>
      <c r="E792" s="294"/>
      <c r="F792" s="295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</row>
    <row r="793" spans="1:20" x14ac:dyDescent="0.25">
      <c r="A793" s="207" t="s">
        <v>30</v>
      </c>
      <c r="B793" s="449" t="str">
        <f>IF('инд. оценка уровня 4 кл.'!Y35=1,'инд. оценка уровня 2кл.'!$B$41,'инд. оценка уровня 2кл.'!$B$40)</f>
        <v>НИЖЕ БАЗОВОГО</v>
      </c>
      <c r="C793" s="450"/>
      <c r="D793" s="450"/>
      <c r="E793" s="450"/>
      <c r="F793" s="451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</row>
    <row r="794" spans="1:20" x14ac:dyDescent="0.25">
      <c r="A794" s="208"/>
      <c r="B794" s="448"/>
      <c r="C794" s="448"/>
      <c r="D794" s="448"/>
      <c r="E794" s="448"/>
      <c r="F794" s="448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</row>
    <row r="795" spans="1:20" x14ac:dyDescent="0.25">
      <c r="A795" s="35"/>
      <c r="B795" s="244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</row>
    <row r="796" spans="1:20" x14ac:dyDescent="0.25">
      <c r="A796" s="35"/>
      <c r="B796" s="244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</row>
    <row r="797" spans="1:20" x14ac:dyDescent="0.25">
      <c r="A797" s="36" t="s">
        <v>50</v>
      </c>
      <c r="B797" s="36"/>
      <c r="C797" s="27"/>
      <c r="D797" s="200"/>
      <c r="E797" s="200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</row>
    <row r="798" spans="1:20" x14ac:dyDescent="0.25">
      <c r="A798" s="37" t="s">
        <v>51</v>
      </c>
      <c r="B798" s="375"/>
      <c r="C798" s="375"/>
      <c r="D798" s="201"/>
      <c r="E798" s="200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</row>
    <row r="799" spans="1:20" x14ac:dyDescent="0.25">
      <c r="A799" s="37" t="s">
        <v>52</v>
      </c>
      <c r="B799" s="376"/>
      <c r="C799" s="376"/>
      <c r="D799" s="200"/>
      <c r="E799" s="200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</row>
    <row r="800" spans="1:20" x14ac:dyDescent="0.25">
      <c r="A800" s="35"/>
      <c r="B800" s="244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</row>
    <row r="801" spans="1:21" x14ac:dyDescent="0.25">
      <c r="A801" s="35"/>
      <c r="B801" s="244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</row>
    <row r="802" spans="1:21" x14ac:dyDescent="0.25">
      <c r="A802" s="35"/>
      <c r="B802" s="244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</row>
    <row r="803" spans="1:21" x14ac:dyDescent="0.25">
      <c r="A803" s="35"/>
      <c r="B803" s="244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</row>
    <row r="804" spans="1:21" x14ac:dyDescent="0.25">
      <c r="A804" s="35"/>
      <c r="B804" s="244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</row>
    <row r="805" spans="1:21" x14ac:dyDescent="0.25">
      <c r="A805" s="35"/>
      <c r="B805" s="244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</row>
    <row r="806" spans="1:21" x14ac:dyDescent="0.25">
      <c r="A806" s="35"/>
      <c r="B806" s="244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</row>
    <row r="807" spans="1:21" x14ac:dyDescent="0.25">
      <c r="A807" s="35"/>
      <c r="B807" s="244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</row>
    <row r="808" spans="1:21" ht="18" x14ac:dyDescent="0.25">
      <c r="A808" s="377" t="s">
        <v>142</v>
      </c>
      <c r="B808" s="377"/>
      <c r="C808" s="377"/>
      <c r="D808" s="377"/>
      <c r="E808" s="377"/>
      <c r="F808" s="377"/>
      <c r="G808" s="377"/>
      <c r="H808" s="377"/>
      <c r="I808" s="377"/>
      <c r="J808" s="377"/>
      <c r="K808" s="377"/>
      <c r="L808" s="377"/>
      <c r="M808" s="377"/>
      <c r="N808" s="377"/>
      <c r="O808" s="377"/>
      <c r="P808" s="377"/>
      <c r="Q808" s="377"/>
      <c r="R808" s="377"/>
      <c r="S808" s="377"/>
      <c r="T808" s="377"/>
      <c r="U808" s="377"/>
    </row>
    <row r="809" spans="1:21" ht="18" thickBot="1" x14ac:dyDescent="0.35">
      <c r="A809" s="378">
        <f>A812</f>
        <v>0</v>
      </c>
      <c r="B809" s="378"/>
      <c r="C809" s="378"/>
      <c r="D809" s="378"/>
      <c r="E809" s="378"/>
      <c r="F809" s="378"/>
      <c r="G809" s="378"/>
      <c r="H809" s="378"/>
      <c r="I809" s="378"/>
      <c r="J809" s="378"/>
      <c r="K809" s="378"/>
      <c r="L809" s="378"/>
      <c r="M809" s="378"/>
      <c r="N809" s="378"/>
      <c r="O809" s="378"/>
      <c r="P809" s="378"/>
      <c r="Q809" s="378"/>
      <c r="R809" s="378"/>
      <c r="S809" s="378"/>
      <c r="T809" s="378"/>
      <c r="U809" s="15">
        <f>U783+1</f>
        <v>32</v>
      </c>
    </row>
    <row r="810" spans="1:21" ht="13.8" x14ac:dyDescent="0.3">
      <c r="A810" s="16"/>
      <c r="B810" s="302" t="s">
        <v>18</v>
      </c>
      <c r="C810" s="303"/>
      <c r="D810" s="447"/>
      <c r="E810" s="447"/>
      <c r="F810" s="304"/>
      <c r="G810" s="302" t="s">
        <v>19</v>
      </c>
      <c r="H810" s="303"/>
      <c r="I810" s="303"/>
      <c r="J810" s="303"/>
      <c r="K810" s="303"/>
      <c r="L810" s="303"/>
      <c r="M810" s="303"/>
      <c r="N810" s="303"/>
      <c r="O810" s="303"/>
      <c r="P810" s="303"/>
      <c r="Q810" s="302" t="s">
        <v>34</v>
      </c>
      <c r="R810" s="303"/>
      <c r="S810" s="447"/>
      <c r="T810" s="304"/>
    </row>
    <row r="811" spans="1:21" ht="141.6" thickBot="1" x14ac:dyDescent="0.3">
      <c r="A811" s="17"/>
      <c r="B811" s="18" t="s">
        <v>39</v>
      </c>
      <c r="C811" s="19" t="s">
        <v>3</v>
      </c>
      <c r="D811" s="194" t="s">
        <v>13</v>
      </c>
      <c r="E811" s="194" t="s">
        <v>93</v>
      </c>
      <c r="F811" s="20" t="s">
        <v>94</v>
      </c>
      <c r="G811" s="18" t="s">
        <v>4</v>
      </c>
      <c r="H811" s="19" t="s">
        <v>5</v>
      </c>
      <c r="I811" s="19" t="s">
        <v>36</v>
      </c>
      <c r="J811" s="19" t="s">
        <v>40</v>
      </c>
      <c r="K811" s="19" t="s">
        <v>35</v>
      </c>
      <c r="L811" s="19" t="s">
        <v>8</v>
      </c>
      <c r="M811" s="19" t="s">
        <v>17</v>
      </c>
      <c r="N811" s="19" t="s">
        <v>124</v>
      </c>
      <c r="O811" s="19" t="s">
        <v>90</v>
      </c>
      <c r="P811" s="19" t="s">
        <v>123</v>
      </c>
      <c r="Q811" s="18" t="s">
        <v>14</v>
      </c>
      <c r="R811" s="19" t="s">
        <v>15</v>
      </c>
      <c r="S811" s="194" t="s">
        <v>16</v>
      </c>
      <c r="T811" s="20" t="s">
        <v>131</v>
      </c>
    </row>
    <row r="812" spans="1:21" x14ac:dyDescent="0.25">
      <c r="A812" s="21">
        <f>'Первичные данные 4 кл.'!B37</f>
        <v>0</v>
      </c>
      <c r="B812" s="22">
        <f>'Первичные данные 4 кл.'!E37</f>
        <v>0</v>
      </c>
      <c r="C812" s="22">
        <f>'Первичные данные 4 кл.'!H37</f>
        <v>0</v>
      </c>
      <c r="D812" s="23">
        <f>'Первичные данные 4 кл.'!K37</f>
        <v>0</v>
      </c>
      <c r="E812" s="23">
        <f>'Первичные данные 4 кл.'!N37</f>
        <v>0</v>
      </c>
      <c r="F812" s="23">
        <f>'Первичные данные 4 кл.'!Q37</f>
        <v>0</v>
      </c>
      <c r="G812" s="23">
        <f>'Первичные данные 4 кл.'!U37</f>
        <v>0</v>
      </c>
      <c r="H812" s="23">
        <f>'Первичные данные 4 кл.'!Y37</f>
        <v>0</v>
      </c>
      <c r="I812" s="23">
        <f>'Первичные данные 4 кл.'!AC37</f>
        <v>0</v>
      </c>
      <c r="J812" s="23">
        <f>'Первичные данные 4 кл.'!AG37</f>
        <v>0</v>
      </c>
      <c r="K812" s="23">
        <f>'Первичные данные 4 кл.'!AK37</f>
        <v>0</v>
      </c>
      <c r="L812" s="23">
        <f>'Первичные данные 4 кл.'!AO37</f>
        <v>0</v>
      </c>
      <c r="M812" s="23">
        <f>'Первичные данные 4 кл.'!AS37</f>
        <v>0</v>
      </c>
      <c r="N812" s="23">
        <f>'Первичные данные 4 кл.'!AW37</f>
        <v>0</v>
      </c>
      <c r="O812" s="23">
        <f>'Первичные данные 4 кл.'!BA37</f>
        <v>0</v>
      </c>
      <c r="P812" s="23">
        <f>'Первичные данные 4 кл.'!BE37</f>
        <v>0</v>
      </c>
      <c r="Q812" s="23">
        <f>'Первичные данные 4 кл.'!BI37</f>
        <v>0</v>
      </c>
      <c r="R812" s="23">
        <f>'Первичные данные 4 кл.'!BM37</f>
        <v>0</v>
      </c>
      <c r="S812" s="23">
        <f>'Первичные данные 4 кл.'!BQ37</f>
        <v>0</v>
      </c>
      <c r="T812" s="23">
        <f>'Первичные данные 4 кл.'!BU37</f>
        <v>0</v>
      </c>
    </row>
    <row r="813" spans="1:21" ht="13.8" thickBot="1" x14ac:dyDescent="0.3">
      <c r="A813" s="25" t="s">
        <v>47</v>
      </c>
      <c r="B813" s="296" t="str">
        <f>IF('инд. оценка уровня 4 кл.'!V36=1,'инд. оценка уровня 2кл.'!$B$41,'инд. оценка уровня 2кл.'!$B$40)</f>
        <v>НИЖЕ БАЗОВОГО</v>
      </c>
      <c r="C813" s="297"/>
      <c r="D813" s="297"/>
      <c r="E813" s="297"/>
      <c r="F813" s="298"/>
      <c r="G813" s="296" t="str">
        <f>IF('инд. оценка уровня 4 кл.'!W36=1,'инд. оценка уровня 2кл.'!$B$41,'инд. оценка уровня 2кл.'!$B$40)</f>
        <v>НИЖЕ БАЗОВОГО</v>
      </c>
      <c r="H813" s="297"/>
      <c r="I813" s="297"/>
      <c r="J813" s="297"/>
      <c r="K813" s="297"/>
      <c r="L813" s="297"/>
      <c r="M813" s="297"/>
      <c r="N813" s="297"/>
      <c r="O813" s="297"/>
      <c r="P813" s="297"/>
      <c r="Q813" s="296" t="str">
        <f>IF('инд. оценка уровня 4 кл.'!X36=1,'инд. оценка уровня 2кл.'!$B$41,'инд. оценка уровня 2кл.'!$B$40)</f>
        <v>НИЖЕ БАЗОВОГО</v>
      </c>
      <c r="R813" s="297"/>
      <c r="S813" s="297"/>
      <c r="T813" s="298"/>
    </row>
    <row r="814" spans="1:21" s="251" customFormat="1" x14ac:dyDescent="0.25">
      <c r="A814" s="25" t="s">
        <v>49</v>
      </c>
      <c r="B814" s="22" t="str">
        <f>'инд. прогресс 4 кл.'!C37</f>
        <v>D</v>
      </c>
      <c r="C814" s="22" t="str">
        <f>'инд. прогресс 4 кл.'!D37</f>
        <v>D</v>
      </c>
      <c r="D814" s="22" t="str">
        <f>'инд. прогресс 4 кл.'!E37</f>
        <v>D</v>
      </c>
      <c r="E814" s="22" t="str">
        <f>'инд. прогресс 4 кл.'!F37</f>
        <v>D</v>
      </c>
      <c r="F814" s="22" t="str">
        <f>'инд. прогресс 4 кл.'!G37</f>
        <v>D</v>
      </c>
      <c r="G814" s="22" t="str">
        <f>'инд. прогресс 4 кл.'!H37</f>
        <v>D</v>
      </c>
      <c r="H814" s="22" t="str">
        <f>'инд. прогресс 4 кл.'!I37</f>
        <v>D</v>
      </c>
      <c r="I814" s="22" t="str">
        <f>'инд. прогресс 4 кл.'!J37</f>
        <v>D</v>
      </c>
      <c r="J814" s="22" t="str">
        <f>'инд. прогресс 4 кл.'!K37</f>
        <v>D</v>
      </c>
      <c r="K814" s="22" t="str">
        <f>'инд. прогресс 4 кл.'!L37</f>
        <v>D</v>
      </c>
      <c r="L814" s="22" t="str">
        <f>'инд. прогресс 4 кл.'!M37</f>
        <v>D</v>
      </c>
      <c r="M814" s="22" t="str">
        <f>'инд. прогресс 4 кл.'!N37</f>
        <v>D</v>
      </c>
      <c r="N814" s="22" t="str">
        <f>'инд. прогресс 4 кл.'!O37</f>
        <v>D</v>
      </c>
      <c r="O814" s="22" t="str">
        <f>'инд. прогресс 4 кл.'!P37</f>
        <v>D</v>
      </c>
      <c r="P814" s="22" t="str">
        <f>'инд. прогресс 4 кл.'!Q37</f>
        <v>D</v>
      </c>
      <c r="Q814" s="22" t="str">
        <f>'инд. прогресс 4 кл.'!R37</f>
        <v>D</v>
      </c>
      <c r="R814" s="22" t="str">
        <f>'инд. прогресс 4 кл.'!S37</f>
        <v>D</v>
      </c>
      <c r="S814" s="22" t="str">
        <f>'инд. прогресс 4 кл.'!T37</f>
        <v>D</v>
      </c>
      <c r="T814" s="22" t="str">
        <f>'инд. прогресс 4 кл.'!U37</f>
        <v>D</v>
      </c>
    </row>
    <row r="815" spans="1:21" ht="13.8" thickBot="1" x14ac:dyDescent="0.3">
      <c r="A815" s="202"/>
      <c r="B815" s="244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</row>
    <row r="816" spans="1:21" ht="12.9" customHeight="1" x14ac:dyDescent="0.25">
      <c r="A816" s="287" t="s">
        <v>42</v>
      </c>
      <c r="B816" s="288"/>
      <c r="C816" s="288"/>
      <c r="D816" s="288"/>
      <c r="E816" s="288"/>
      <c r="F816" s="289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</row>
    <row r="817" spans="1:20" ht="14.1" customHeight="1" thickBot="1" x14ac:dyDescent="0.3">
      <c r="A817" s="290"/>
      <c r="B817" s="291"/>
      <c r="C817" s="291"/>
      <c r="D817" s="291"/>
      <c r="E817" s="291"/>
      <c r="F817" s="292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</row>
    <row r="818" spans="1:20" x14ac:dyDescent="0.25">
      <c r="A818" s="32" t="s">
        <v>128</v>
      </c>
      <c r="B818" s="293">
        <f>SUM(B812:T812)</f>
        <v>0</v>
      </c>
      <c r="C818" s="294"/>
      <c r="D818" s="294"/>
      <c r="E818" s="294"/>
      <c r="F818" s="295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</row>
    <row r="819" spans="1:20" x14ac:dyDescent="0.25">
      <c r="A819" s="207" t="s">
        <v>30</v>
      </c>
      <c r="B819" s="449" t="str">
        <f>IF('инд. оценка уровня 4 кл.'!Y36=1,'инд. оценка уровня 2кл.'!$B$41,'инд. оценка уровня 2кл.'!$B$40)</f>
        <v>НИЖЕ БАЗОВОГО</v>
      </c>
      <c r="C819" s="450"/>
      <c r="D819" s="450"/>
      <c r="E819" s="450"/>
      <c r="F819" s="451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</row>
    <row r="820" spans="1:20" x14ac:dyDescent="0.25">
      <c r="A820" s="208"/>
      <c r="B820" s="448"/>
      <c r="C820" s="448"/>
      <c r="D820" s="448"/>
      <c r="E820" s="448"/>
      <c r="F820" s="448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</row>
    <row r="821" spans="1:20" x14ac:dyDescent="0.25">
      <c r="A821" s="35"/>
      <c r="B821" s="244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</row>
    <row r="822" spans="1:20" x14ac:dyDescent="0.25">
      <c r="A822" s="35"/>
      <c r="B822" s="244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</row>
    <row r="823" spans="1:20" x14ac:dyDescent="0.25">
      <c r="A823" s="36" t="s">
        <v>50</v>
      </c>
      <c r="B823" s="36"/>
      <c r="C823" s="27"/>
      <c r="D823" s="200"/>
      <c r="E823" s="200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</row>
    <row r="824" spans="1:20" x14ac:dyDescent="0.25">
      <c r="A824" s="37" t="s">
        <v>51</v>
      </c>
      <c r="B824" s="375"/>
      <c r="C824" s="375"/>
      <c r="D824" s="201"/>
      <c r="E824" s="200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</row>
    <row r="825" spans="1:20" x14ac:dyDescent="0.25">
      <c r="A825" s="37" t="s">
        <v>52</v>
      </c>
      <c r="B825" s="376"/>
      <c r="C825" s="376"/>
      <c r="D825" s="200"/>
      <c r="E825" s="200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</row>
    <row r="826" spans="1:20" x14ac:dyDescent="0.25">
      <c r="A826" s="35"/>
      <c r="B826" s="244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</row>
    <row r="827" spans="1:20" x14ac:dyDescent="0.25">
      <c r="A827" s="35"/>
      <c r="B827" s="244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</row>
    <row r="828" spans="1:20" x14ac:dyDescent="0.25">
      <c r="A828" s="35"/>
      <c r="B828" s="244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</row>
    <row r="829" spans="1:20" x14ac:dyDescent="0.25">
      <c r="A829" s="35"/>
      <c r="B829" s="244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</row>
    <row r="830" spans="1:20" x14ac:dyDescent="0.25">
      <c r="A830" s="35"/>
      <c r="B830" s="244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</row>
    <row r="831" spans="1:20" x14ac:dyDescent="0.25">
      <c r="A831" s="35"/>
      <c r="B831" s="244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</row>
    <row r="832" spans="1:20" x14ac:dyDescent="0.25">
      <c r="A832" s="35"/>
      <c r="B832" s="244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</row>
    <row r="833" spans="1:21" x14ac:dyDescent="0.25">
      <c r="A833" s="35"/>
      <c r="B833" s="244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</row>
    <row r="834" spans="1:21" ht="18" x14ac:dyDescent="0.25">
      <c r="A834" s="377" t="s">
        <v>142</v>
      </c>
      <c r="B834" s="377"/>
      <c r="C834" s="377"/>
      <c r="D834" s="377"/>
      <c r="E834" s="377"/>
      <c r="F834" s="377"/>
      <c r="G834" s="377"/>
      <c r="H834" s="377"/>
      <c r="I834" s="377"/>
      <c r="J834" s="377"/>
      <c r="K834" s="377"/>
      <c r="L834" s="377"/>
      <c r="M834" s="377"/>
      <c r="N834" s="377"/>
      <c r="O834" s="377"/>
      <c r="P834" s="377"/>
      <c r="Q834" s="377"/>
      <c r="R834" s="377"/>
      <c r="S834" s="377"/>
      <c r="T834" s="377"/>
      <c r="U834" s="377"/>
    </row>
    <row r="835" spans="1:21" ht="18" thickBot="1" x14ac:dyDescent="0.35">
      <c r="A835" s="378">
        <f>A838</f>
        <v>0</v>
      </c>
      <c r="B835" s="378"/>
      <c r="C835" s="378"/>
      <c r="D835" s="378"/>
      <c r="E835" s="378"/>
      <c r="F835" s="378"/>
      <c r="G835" s="378"/>
      <c r="H835" s="378"/>
      <c r="I835" s="378"/>
      <c r="J835" s="378"/>
      <c r="K835" s="378"/>
      <c r="L835" s="378"/>
      <c r="M835" s="378"/>
      <c r="N835" s="378"/>
      <c r="O835" s="378"/>
      <c r="P835" s="378"/>
      <c r="Q835" s="378"/>
      <c r="R835" s="378"/>
      <c r="S835" s="378"/>
      <c r="T835" s="378"/>
      <c r="U835" s="15">
        <f>U809+1</f>
        <v>33</v>
      </c>
    </row>
    <row r="836" spans="1:21" ht="13.8" x14ac:dyDescent="0.3">
      <c r="A836" s="16"/>
      <c r="B836" s="302" t="s">
        <v>18</v>
      </c>
      <c r="C836" s="303"/>
      <c r="D836" s="447"/>
      <c r="E836" s="447"/>
      <c r="F836" s="304"/>
      <c r="G836" s="302" t="s">
        <v>19</v>
      </c>
      <c r="H836" s="303"/>
      <c r="I836" s="303"/>
      <c r="J836" s="303"/>
      <c r="K836" s="303"/>
      <c r="L836" s="303"/>
      <c r="M836" s="303"/>
      <c r="N836" s="303"/>
      <c r="O836" s="303"/>
      <c r="P836" s="303"/>
      <c r="Q836" s="302" t="s">
        <v>34</v>
      </c>
      <c r="R836" s="303"/>
      <c r="S836" s="447"/>
      <c r="T836" s="304"/>
    </row>
    <row r="837" spans="1:21" ht="141.6" thickBot="1" x14ac:dyDescent="0.3">
      <c r="A837" s="17"/>
      <c r="B837" s="18" t="s">
        <v>39</v>
      </c>
      <c r="C837" s="19" t="s">
        <v>3</v>
      </c>
      <c r="D837" s="194" t="s">
        <v>13</v>
      </c>
      <c r="E837" s="194" t="s">
        <v>93</v>
      </c>
      <c r="F837" s="20" t="s">
        <v>94</v>
      </c>
      <c r="G837" s="18" t="s">
        <v>4</v>
      </c>
      <c r="H837" s="19" t="s">
        <v>5</v>
      </c>
      <c r="I837" s="19" t="s">
        <v>36</v>
      </c>
      <c r="J837" s="19" t="s">
        <v>40</v>
      </c>
      <c r="K837" s="19" t="s">
        <v>35</v>
      </c>
      <c r="L837" s="19" t="s">
        <v>8</v>
      </c>
      <c r="M837" s="19" t="s">
        <v>17</v>
      </c>
      <c r="N837" s="19" t="s">
        <v>124</v>
      </c>
      <c r="O837" s="19" t="s">
        <v>90</v>
      </c>
      <c r="P837" s="19" t="s">
        <v>123</v>
      </c>
      <c r="Q837" s="18" t="s">
        <v>14</v>
      </c>
      <c r="R837" s="19" t="s">
        <v>15</v>
      </c>
      <c r="S837" s="194" t="s">
        <v>16</v>
      </c>
      <c r="T837" s="20" t="s">
        <v>131</v>
      </c>
    </row>
    <row r="838" spans="1:21" x14ac:dyDescent="0.25">
      <c r="A838" s="21">
        <f>'Первичные данные 4 кл.'!B38</f>
        <v>0</v>
      </c>
      <c r="B838" s="22">
        <f>'Первичные данные 4 кл.'!E38</f>
        <v>0</v>
      </c>
      <c r="C838" s="22">
        <f>'Первичные данные 4 кл.'!H38</f>
        <v>0</v>
      </c>
      <c r="D838" s="23">
        <f>'Первичные данные 4 кл.'!K38</f>
        <v>0</v>
      </c>
      <c r="E838" s="23">
        <f>'Первичные данные 4 кл.'!N38</f>
        <v>0</v>
      </c>
      <c r="F838" s="23">
        <f>'Первичные данные 4 кл.'!Q38</f>
        <v>0</v>
      </c>
      <c r="G838" s="23">
        <f>'Первичные данные 4 кл.'!U38</f>
        <v>0</v>
      </c>
      <c r="H838" s="23">
        <f>'Первичные данные 4 кл.'!Y38</f>
        <v>0</v>
      </c>
      <c r="I838" s="23">
        <f>'Первичные данные 4 кл.'!AC38</f>
        <v>0</v>
      </c>
      <c r="J838" s="23">
        <f>'Первичные данные 4 кл.'!AG38</f>
        <v>0</v>
      </c>
      <c r="K838" s="23">
        <f>'Первичные данные 4 кл.'!AK38</f>
        <v>0</v>
      </c>
      <c r="L838" s="23">
        <f>'Первичные данные 4 кл.'!AO38</f>
        <v>0</v>
      </c>
      <c r="M838" s="23">
        <f>'Первичные данные 4 кл.'!AS38</f>
        <v>0</v>
      </c>
      <c r="N838" s="23">
        <f>'Первичные данные 4 кл.'!AW38</f>
        <v>0</v>
      </c>
      <c r="O838" s="23">
        <f>'Первичные данные 4 кл.'!BA38</f>
        <v>0</v>
      </c>
      <c r="P838" s="23">
        <f>'Первичные данные 4 кл.'!BE38</f>
        <v>0</v>
      </c>
      <c r="Q838" s="23">
        <f>'Первичные данные 4 кл.'!BI38</f>
        <v>0</v>
      </c>
      <c r="R838" s="23">
        <f>'Первичные данные 4 кл.'!BM38</f>
        <v>0</v>
      </c>
      <c r="S838" s="23">
        <f>'Первичные данные 4 кл.'!BQ38</f>
        <v>0</v>
      </c>
      <c r="T838" s="23">
        <f>'Первичные данные 4 кл.'!BU38</f>
        <v>0</v>
      </c>
    </row>
    <row r="839" spans="1:21" ht="13.8" thickBot="1" x14ac:dyDescent="0.3">
      <c r="A839" s="25" t="s">
        <v>47</v>
      </c>
      <c r="B839" s="296" t="str">
        <f>IF('инд. оценка уровня 4 кл.'!V37=1,'инд. оценка уровня 2кл.'!$B$41,'инд. оценка уровня 2кл.'!$B$40)</f>
        <v>НИЖЕ БАЗОВОГО</v>
      </c>
      <c r="C839" s="297"/>
      <c r="D839" s="297"/>
      <c r="E839" s="297"/>
      <c r="F839" s="298"/>
      <c r="G839" s="296" t="str">
        <f>IF('инд. оценка уровня 4 кл.'!W37=1,'инд. оценка уровня 2кл.'!$B$41,'инд. оценка уровня 2кл.'!$B$40)</f>
        <v>НИЖЕ БАЗОВОГО</v>
      </c>
      <c r="H839" s="297"/>
      <c r="I839" s="297"/>
      <c r="J839" s="297"/>
      <c r="K839" s="297"/>
      <c r="L839" s="297"/>
      <c r="M839" s="297"/>
      <c r="N839" s="297"/>
      <c r="O839" s="297"/>
      <c r="P839" s="297"/>
      <c r="Q839" s="296" t="str">
        <f>IF('инд. оценка уровня 4 кл.'!X37=1,'инд. оценка уровня 2кл.'!$B$41,'инд. оценка уровня 2кл.'!$B$40)</f>
        <v>НИЖЕ БАЗОВОГО</v>
      </c>
      <c r="R839" s="297"/>
      <c r="S839" s="297"/>
      <c r="T839" s="298"/>
    </row>
    <row r="840" spans="1:21" s="251" customFormat="1" x14ac:dyDescent="0.25">
      <c r="A840" s="25" t="s">
        <v>49</v>
      </c>
      <c r="B840" s="22" t="str">
        <f>'инд. прогресс 4 кл.'!C38</f>
        <v>D</v>
      </c>
      <c r="C840" s="22" t="str">
        <f>'инд. прогресс 4 кл.'!D38</f>
        <v>D</v>
      </c>
      <c r="D840" s="22" t="str">
        <f>'инд. прогресс 4 кл.'!E38</f>
        <v>D</v>
      </c>
      <c r="E840" s="22" t="str">
        <f>'инд. прогресс 4 кл.'!F38</f>
        <v>D</v>
      </c>
      <c r="F840" s="22" t="str">
        <f>'инд. прогресс 4 кл.'!G38</f>
        <v>D</v>
      </c>
      <c r="G840" s="22" t="str">
        <f>'инд. прогресс 4 кл.'!H38</f>
        <v>D</v>
      </c>
      <c r="H840" s="22" t="str">
        <f>'инд. прогресс 4 кл.'!I38</f>
        <v>D</v>
      </c>
      <c r="I840" s="22" t="str">
        <f>'инд. прогресс 4 кл.'!J38</f>
        <v>D</v>
      </c>
      <c r="J840" s="22" t="str">
        <f>'инд. прогресс 4 кл.'!K38</f>
        <v>D</v>
      </c>
      <c r="K840" s="22" t="str">
        <f>'инд. прогресс 4 кл.'!L38</f>
        <v>D</v>
      </c>
      <c r="L840" s="22" t="str">
        <f>'инд. прогресс 4 кл.'!M38</f>
        <v>D</v>
      </c>
      <c r="M840" s="22" t="str">
        <f>'инд. прогресс 4 кл.'!N38</f>
        <v>D</v>
      </c>
      <c r="N840" s="22" t="str">
        <f>'инд. прогресс 4 кл.'!O38</f>
        <v>D</v>
      </c>
      <c r="O840" s="22" t="str">
        <f>'инд. прогресс 4 кл.'!P38</f>
        <v>D</v>
      </c>
      <c r="P840" s="22" t="str">
        <f>'инд. прогресс 4 кл.'!Q38</f>
        <v>D</v>
      </c>
      <c r="Q840" s="22" t="str">
        <f>'инд. прогресс 4 кл.'!R38</f>
        <v>D</v>
      </c>
      <c r="R840" s="22" t="str">
        <f>'инд. прогресс 4 кл.'!S38</f>
        <v>D</v>
      </c>
      <c r="S840" s="22" t="str">
        <f>'инд. прогресс 4 кл.'!T38</f>
        <v>D</v>
      </c>
      <c r="T840" s="22" t="str">
        <f>'инд. прогресс 4 кл.'!U38</f>
        <v>D</v>
      </c>
    </row>
    <row r="841" spans="1:21" ht="13.8" thickBot="1" x14ac:dyDescent="0.3">
      <c r="A841" s="202"/>
      <c r="B841" s="244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</row>
    <row r="842" spans="1:21" ht="12.9" customHeight="1" x14ac:dyDescent="0.25">
      <c r="A842" s="287" t="s">
        <v>42</v>
      </c>
      <c r="B842" s="288"/>
      <c r="C842" s="288"/>
      <c r="D842" s="288"/>
      <c r="E842" s="288"/>
      <c r="F842" s="289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</row>
    <row r="843" spans="1:21" ht="14.1" customHeight="1" thickBot="1" x14ac:dyDescent="0.3">
      <c r="A843" s="290"/>
      <c r="B843" s="291"/>
      <c r="C843" s="291"/>
      <c r="D843" s="291"/>
      <c r="E843" s="291"/>
      <c r="F843" s="292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</row>
    <row r="844" spans="1:21" x14ac:dyDescent="0.25">
      <c r="A844" s="32" t="s">
        <v>128</v>
      </c>
      <c r="B844" s="293">
        <f>SUM(B838:T838)</f>
        <v>0</v>
      </c>
      <c r="C844" s="294"/>
      <c r="D844" s="294"/>
      <c r="E844" s="294"/>
      <c r="F844" s="295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</row>
    <row r="845" spans="1:21" x14ac:dyDescent="0.25">
      <c r="A845" s="207" t="s">
        <v>30</v>
      </c>
      <c r="B845" s="449" t="str">
        <f>IF('инд. оценка уровня 4 кл.'!Y37=1,'инд. оценка уровня 2кл.'!$B$41,'инд. оценка уровня 2кл.'!$B$40)</f>
        <v>НИЖЕ БАЗОВОГО</v>
      </c>
      <c r="C845" s="450"/>
      <c r="D845" s="450"/>
      <c r="E845" s="450"/>
      <c r="F845" s="451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</row>
    <row r="846" spans="1:21" x14ac:dyDescent="0.25">
      <c r="A846" s="208"/>
      <c r="B846" s="448"/>
      <c r="C846" s="448"/>
      <c r="D846" s="448"/>
      <c r="E846" s="448"/>
      <c r="F846" s="448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</row>
    <row r="847" spans="1:21" x14ac:dyDescent="0.25">
      <c r="A847" s="35"/>
      <c r="B847" s="244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</row>
    <row r="848" spans="1:21" x14ac:dyDescent="0.25">
      <c r="A848" s="35"/>
      <c r="B848" s="244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</row>
    <row r="849" spans="1:21" x14ac:dyDescent="0.25">
      <c r="A849" s="36" t="s">
        <v>50</v>
      </c>
      <c r="B849" s="36"/>
      <c r="C849" s="27"/>
      <c r="D849" s="200"/>
      <c r="E849" s="200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</row>
    <row r="850" spans="1:21" x14ac:dyDescent="0.25">
      <c r="A850" s="37" t="s">
        <v>51</v>
      </c>
      <c r="B850" s="375"/>
      <c r="C850" s="375"/>
      <c r="D850" s="201"/>
      <c r="E850" s="200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</row>
    <row r="851" spans="1:21" x14ac:dyDescent="0.25">
      <c r="A851" s="37" t="s">
        <v>52</v>
      </c>
      <c r="B851" s="376"/>
      <c r="C851" s="376"/>
      <c r="D851" s="200"/>
      <c r="E851" s="200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</row>
    <row r="852" spans="1:21" x14ac:dyDescent="0.25">
      <c r="A852" s="35"/>
      <c r="B852" s="244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</row>
    <row r="853" spans="1:21" x14ac:dyDescent="0.25">
      <c r="A853" s="35"/>
      <c r="B853" s="244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</row>
    <row r="854" spans="1:21" x14ac:dyDescent="0.25">
      <c r="A854" s="35"/>
      <c r="B854" s="244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</row>
    <row r="855" spans="1:21" x14ac:dyDescent="0.25">
      <c r="A855" s="35"/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</row>
    <row r="856" spans="1:21" x14ac:dyDescent="0.25">
      <c r="A856" s="35"/>
      <c r="B856" s="244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</row>
    <row r="857" spans="1:21" x14ac:dyDescent="0.25">
      <c r="A857" s="35"/>
      <c r="B857" s="244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</row>
    <row r="858" spans="1:21" x14ac:dyDescent="0.25">
      <c r="A858" s="35"/>
      <c r="B858" s="244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</row>
    <row r="859" spans="1:21" x14ac:dyDescent="0.25">
      <c r="A859" s="35"/>
      <c r="B859" s="244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</row>
    <row r="860" spans="1:21" ht="18" x14ac:dyDescent="0.25">
      <c r="A860" s="377" t="s">
        <v>142</v>
      </c>
      <c r="B860" s="377"/>
      <c r="C860" s="377"/>
      <c r="D860" s="377"/>
      <c r="E860" s="377"/>
      <c r="F860" s="377"/>
      <c r="G860" s="377"/>
      <c r="H860" s="377"/>
      <c r="I860" s="377"/>
      <c r="J860" s="377"/>
      <c r="K860" s="377"/>
      <c r="L860" s="377"/>
      <c r="M860" s="377"/>
      <c r="N860" s="377"/>
      <c r="O860" s="377"/>
      <c r="P860" s="377"/>
      <c r="Q860" s="377"/>
      <c r="R860" s="377"/>
      <c r="S860" s="377"/>
      <c r="T860" s="377"/>
      <c r="U860" s="377"/>
    </row>
    <row r="861" spans="1:21" ht="18" thickBot="1" x14ac:dyDescent="0.35">
      <c r="A861" s="378">
        <f>A864</f>
        <v>0</v>
      </c>
      <c r="B861" s="378"/>
      <c r="C861" s="378"/>
      <c r="D861" s="378"/>
      <c r="E861" s="378"/>
      <c r="F861" s="378"/>
      <c r="G861" s="378"/>
      <c r="H861" s="378"/>
      <c r="I861" s="378"/>
      <c r="J861" s="378"/>
      <c r="K861" s="378"/>
      <c r="L861" s="378"/>
      <c r="M861" s="378"/>
      <c r="N861" s="378"/>
      <c r="O861" s="378"/>
      <c r="P861" s="378"/>
      <c r="Q861" s="378"/>
      <c r="R861" s="378"/>
      <c r="S861" s="378"/>
      <c r="T861" s="378"/>
      <c r="U861" s="15">
        <f>U835+1</f>
        <v>34</v>
      </c>
    </row>
    <row r="862" spans="1:21" ht="13.8" x14ac:dyDescent="0.3">
      <c r="A862" s="16"/>
      <c r="B862" s="302" t="s">
        <v>18</v>
      </c>
      <c r="C862" s="303"/>
      <c r="D862" s="447"/>
      <c r="E862" s="447"/>
      <c r="F862" s="304"/>
      <c r="G862" s="302" t="s">
        <v>19</v>
      </c>
      <c r="H862" s="303"/>
      <c r="I862" s="303"/>
      <c r="J862" s="303"/>
      <c r="K862" s="303"/>
      <c r="L862" s="303"/>
      <c r="M862" s="303"/>
      <c r="N862" s="303"/>
      <c r="O862" s="303"/>
      <c r="P862" s="303"/>
      <c r="Q862" s="302" t="s">
        <v>34</v>
      </c>
      <c r="R862" s="303"/>
      <c r="S862" s="447"/>
      <c r="T862" s="304"/>
    </row>
    <row r="863" spans="1:21" ht="141.6" thickBot="1" x14ac:dyDescent="0.3">
      <c r="A863" s="17"/>
      <c r="B863" s="18" t="s">
        <v>39</v>
      </c>
      <c r="C863" s="19" t="s">
        <v>3</v>
      </c>
      <c r="D863" s="194" t="s">
        <v>13</v>
      </c>
      <c r="E863" s="194" t="s">
        <v>93</v>
      </c>
      <c r="F863" s="20" t="s">
        <v>94</v>
      </c>
      <c r="G863" s="18" t="s">
        <v>4</v>
      </c>
      <c r="H863" s="19" t="s">
        <v>5</v>
      </c>
      <c r="I863" s="19" t="s">
        <v>36</v>
      </c>
      <c r="J863" s="19" t="s">
        <v>40</v>
      </c>
      <c r="K863" s="19" t="s">
        <v>35</v>
      </c>
      <c r="L863" s="19" t="s">
        <v>8</v>
      </c>
      <c r="M863" s="19" t="s">
        <v>17</v>
      </c>
      <c r="N863" s="19" t="s">
        <v>124</v>
      </c>
      <c r="O863" s="19" t="s">
        <v>90</v>
      </c>
      <c r="P863" s="19" t="s">
        <v>123</v>
      </c>
      <c r="Q863" s="18" t="s">
        <v>14</v>
      </c>
      <c r="R863" s="19" t="s">
        <v>15</v>
      </c>
      <c r="S863" s="194" t="s">
        <v>16</v>
      </c>
      <c r="T863" s="20" t="s">
        <v>131</v>
      </c>
    </row>
    <row r="864" spans="1:21" x14ac:dyDescent="0.25">
      <c r="A864" s="21">
        <f>'Первичные данные 4 кл.'!B39</f>
        <v>0</v>
      </c>
      <c r="B864" s="22">
        <f>'Первичные данные 4 кл.'!E39</f>
        <v>0</v>
      </c>
      <c r="C864" s="22">
        <f>'Первичные данные 4 кл.'!H39</f>
        <v>0</v>
      </c>
      <c r="D864" s="23">
        <f>'Первичные данные 4 кл.'!K39</f>
        <v>0</v>
      </c>
      <c r="E864" s="23">
        <f>'Первичные данные 4 кл.'!N39</f>
        <v>0</v>
      </c>
      <c r="F864" s="23">
        <f>'Первичные данные 4 кл.'!Q39</f>
        <v>0</v>
      </c>
      <c r="G864" s="23">
        <f>'Первичные данные 4 кл.'!U39</f>
        <v>0</v>
      </c>
      <c r="H864" s="23">
        <f>'Первичные данные 4 кл.'!Y39</f>
        <v>0</v>
      </c>
      <c r="I864" s="23">
        <f>'Первичные данные 4 кл.'!AC39</f>
        <v>0</v>
      </c>
      <c r="J864" s="23">
        <f>'Первичные данные 4 кл.'!AG39</f>
        <v>0</v>
      </c>
      <c r="K864" s="23">
        <f>'Первичные данные 4 кл.'!AK39</f>
        <v>0</v>
      </c>
      <c r="L864" s="23">
        <f>'Первичные данные 4 кл.'!AO39</f>
        <v>0</v>
      </c>
      <c r="M864" s="23">
        <f>'Первичные данные 4 кл.'!AS39</f>
        <v>0</v>
      </c>
      <c r="N864" s="23">
        <f>'Первичные данные 4 кл.'!AW39</f>
        <v>0</v>
      </c>
      <c r="O864" s="23">
        <f>'Первичные данные 4 кл.'!BA39</f>
        <v>0</v>
      </c>
      <c r="P864" s="23">
        <f>'Первичные данные 4 кл.'!BE39</f>
        <v>0</v>
      </c>
      <c r="Q864" s="23">
        <f>'Первичные данные 4 кл.'!BI39</f>
        <v>0</v>
      </c>
      <c r="R864" s="23">
        <f>'Первичные данные 4 кл.'!BM39</f>
        <v>0</v>
      </c>
      <c r="S864" s="23">
        <f>'Первичные данные 4 кл.'!BQ39</f>
        <v>0</v>
      </c>
      <c r="T864" s="23">
        <f>'Первичные данные 4 кл.'!BU39</f>
        <v>0</v>
      </c>
    </row>
    <row r="865" spans="1:20" ht="13.8" thickBot="1" x14ac:dyDescent="0.3">
      <c r="A865" s="25" t="s">
        <v>47</v>
      </c>
      <c r="B865" s="296" t="str">
        <f>IF('инд. оценка уровня 4 кл.'!V38=1,'инд. оценка уровня 2кл.'!$B$41,'инд. оценка уровня 2кл.'!$B$40)</f>
        <v>НИЖЕ БАЗОВОГО</v>
      </c>
      <c r="C865" s="297"/>
      <c r="D865" s="297"/>
      <c r="E865" s="297"/>
      <c r="F865" s="298"/>
      <c r="G865" s="296" t="str">
        <f>IF('инд. оценка уровня 4 кл.'!W38=1,'инд. оценка уровня 2кл.'!$B$41,'инд. оценка уровня 2кл.'!$B$40)</f>
        <v>НИЖЕ БАЗОВОГО</v>
      </c>
      <c r="H865" s="297"/>
      <c r="I865" s="297"/>
      <c r="J865" s="297"/>
      <c r="K865" s="297"/>
      <c r="L865" s="297"/>
      <c r="M865" s="297"/>
      <c r="N865" s="297"/>
      <c r="O865" s="297"/>
      <c r="P865" s="297"/>
      <c r="Q865" s="296" t="str">
        <f>IF('инд. оценка уровня 4 кл.'!X38=1,'инд. оценка уровня 2кл.'!$B$41,'инд. оценка уровня 2кл.'!$B$40)</f>
        <v>НИЖЕ БАЗОВОГО</v>
      </c>
      <c r="R865" s="297"/>
      <c r="S865" s="297"/>
      <c r="T865" s="298"/>
    </row>
    <row r="866" spans="1:20" s="251" customFormat="1" x14ac:dyDescent="0.25">
      <c r="A866" s="25" t="s">
        <v>49</v>
      </c>
      <c r="B866" s="22" t="str">
        <f>'инд. прогресс 4 кл.'!C39</f>
        <v>D</v>
      </c>
      <c r="C866" s="22" t="str">
        <f>'инд. прогресс 4 кл.'!D39</f>
        <v>D</v>
      </c>
      <c r="D866" s="22" t="str">
        <f>'инд. прогресс 4 кл.'!E39</f>
        <v>D</v>
      </c>
      <c r="E866" s="22" t="str">
        <f>'инд. прогресс 4 кл.'!F39</f>
        <v>D</v>
      </c>
      <c r="F866" s="22" t="str">
        <f>'инд. прогресс 4 кл.'!G39</f>
        <v>D</v>
      </c>
      <c r="G866" s="22" t="str">
        <f>'инд. прогресс 4 кл.'!H39</f>
        <v>D</v>
      </c>
      <c r="H866" s="22" t="str">
        <f>'инд. прогресс 4 кл.'!I39</f>
        <v>D</v>
      </c>
      <c r="I866" s="22" t="str">
        <f>'инд. прогресс 4 кл.'!J39</f>
        <v>D</v>
      </c>
      <c r="J866" s="22" t="str">
        <f>'инд. прогресс 4 кл.'!K39</f>
        <v>D</v>
      </c>
      <c r="K866" s="22" t="str">
        <f>'инд. прогресс 4 кл.'!L39</f>
        <v>D</v>
      </c>
      <c r="L866" s="22" t="str">
        <f>'инд. прогресс 4 кл.'!M39</f>
        <v>D</v>
      </c>
      <c r="M866" s="22" t="str">
        <f>'инд. прогресс 4 кл.'!N39</f>
        <v>D</v>
      </c>
      <c r="N866" s="22" t="str">
        <f>'инд. прогресс 4 кл.'!O39</f>
        <v>D</v>
      </c>
      <c r="O866" s="22" t="str">
        <f>'инд. прогресс 4 кл.'!P39</f>
        <v>D</v>
      </c>
      <c r="P866" s="22" t="str">
        <f>'инд. прогресс 4 кл.'!Q39</f>
        <v>D</v>
      </c>
      <c r="Q866" s="22" t="str">
        <f>'инд. прогресс 4 кл.'!R39</f>
        <v>D</v>
      </c>
      <c r="R866" s="22" t="str">
        <f>'инд. прогресс 4 кл.'!S39</f>
        <v>D</v>
      </c>
      <c r="S866" s="22" t="str">
        <f>'инд. прогресс 4 кл.'!T39</f>
        <v>D</v>
      </c>
      <c r="T866" s="22" t="str">
        <f>'инд. прогресс 4 кл.'!U39</f>
        <v>D</v>
      </c>
    </row>
    <row r="867" spans="1:20" ht="13.8" thickBot="1" x14ac:dyDescent="0.3">
      <c r="A867" s="202"/>
      <c r="B867" s="244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</row>
    <row r="868" spans="1:20" ht="12.9" customHeight="1" x14ac:dyDescent="0.25">
      <c r="A868" s="287" t="s">
        <v>42</v>
      </c>
      <c r="B868" s="288"/>
      <c r="C868" s="288"/>
      <c r="D868" s="288"/>
      <c r="E868" s="288"/>
      <c r="F868" s="289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</row>
    <row r="869" spans="1:20" ht="14.1" customHeight="1" thickBot="1" x14ac:dyDescent="0.3">
      <c r="A869" s="290"/>
      <c r="B869" s="291"/>
      <c r="C869" s="291"/>
      <c r="D869" s="291"/>
      <c r="E869" s="291"/>
      <c r="F869" s="292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</row>
    <row r="870" spans="1:20" x14ac:dyDescent="0.25">
      <c r="A870" s="32" t="s">
        <v>128</v>
      </c>
      <c r="B870" s="293">
        <f>SUM(B864:T864)</f>
        <v>0</v>
      </c>
      <c r="C870" s="294"/>
      <c r="D870" s="294"/>
      <c r="E870" s="294"/>
      <c r="F870" s="295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</row>
    <row r="871" spans="1:20" x14ac:dyDescent="0.25">
      <c r="A871" s="207" t="s">
        <v>30</v>
      </c>
      <c r="B871" s="449" t="str">
        <f>IF('инд. оценка уровня 4 кл.'!Y38=1,'инд. оценка уровня 2кл.'!$B$41,'инд. оценка уровня 2кл.'!$B$40)</f>
        <v>НИЖЕ БАЗОВОГО</v>
      </c>
      <c r="C871" s="450"/>
      <c r="D871" s="450"/>
      <c r="E871" s="450"/>
      <c r="F871" s="451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</row>
    <row r="872" spans="1:20" x14ac:dyDescent="0.25">
      <c r="A872" s="208"/>
      <c r="B872" s="448"/>
      <c r="C872" s="448"/>
      <c r="D872" s="448"/>
      <c r="E872" s="448"/>
      <c r="F872" s="448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</row>
    <row r="873" spans="1:20" x14ac:dyDescent="0.25">
      <c r="A873" s="35"/>
      <c r="B873" s="244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</row>
    <row r="874" spans="1:20" x14ac:dyDescent="0.25">
      <c r="A874" s="35"/>
      <c r="B874" s="244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</row>
    <row r="875" spans="1:20" x14ac:dyDescent="0.25">
      <c r="A875" s="36" t="s">
        <v>50</v>
      </c>
      <c r="B875" s="36"/>
      <c r="C875" s="27"/>
      <c r="D875" s="200"/>
      <c r="E875" s="200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</row>
    <row r="876" spans="1:20" x14ac:dyDescent="0.25">
      <c r="A876" s="37" t="s">
        <v>51</v>
      </c>
      <c r="B876" s="375"/>
      <c r="C876" s="375"/>
      <c r="D876" s="201"/>
      <c r="E876" s="200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</row>
    <row r="877" spans="1:20" x14ac:dyDescent="0.25">
      <c r="A877" s="37" t="s">
        <v>52</v>
      </c>
      <c r="B877" s="376"/>
      <c r="C877" s="376"/>
      <c r="D877" s="200"/>
      <c r="E877" s="200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</row>
    <row r="878" spans="1:20" x14ac:dyDescent="0.25">
      <c r="A878" s="35"/>
      <c r="B878" s="244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</row>
    <row r="879" spans="1:20" x14ac:dyDescent="0.25">
      <c r="A879" s="35"/>
      <c r="B879" s="244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</row>
    <row r="880" spans="1:20" x14ac:dyDescent="0.25">
      <c r="A880" s="35"/>
      <c r="B880" s="244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</row>
    <row r="881" spans="1:21" x14ac:dyDescent="0.25">
      <c r="A881" s="35"/>
      <c r="B881" s="244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</row>
    <row r="882" spans="1:21" x14ac:dyDescent="0.25">
      <c r="A882" s="35"/>
      <c r="B882" s="244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</row>
    <row r="883" spans="1:21" x14ac:dyDescent="0.25">
      <c r="A883" s="35"/>
      <c r="B883" s="244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</row>
    <row r="884" spans="1:21" x14ac:dyDescent="0.25">
      <c r="A884" s="35"/>
      <c r="B884" s="244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</row>
    <row r="885" spans="1:21" x14ac:dyDescent="0.25">
      <c r="A885" s="35"/>
      <c r="B885" s="244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</row>
    <row r="886" spans="1:21" ht="18" x14ac:dyDescent="0.25">
      <c r="A886" s="377" t="s">
        <v>142</v>
      </c>
      <c r="B886" s="377"/>
      <c r="C886" s="377"/>
      <c r="D886" s="377"/>
      <c r="E886" s="377"/>
      <c r="F886" s="377"/>
      <c r="G886" s="377"/>
      <c r="H886" s="377"/>
      <c r="I886" s="377"/>
      <c r="J886" s="377"/>
      <c r="K886" s="377"/>
      <c r="L886" s="377"/>
      <c r="M886" s="377"/>
      <c r="N886" s="377"/>
      <c r="O886" s="377"/>
      <c r="P886" s="377"/>
      <c r="Q886" s="377"/>
      <c r="R886" s="377"/>
      <c r="S886" s="377"/>
      <c r="T886" s="377"/>
      <c r="U886" s="377"/>
    </row>
    <row r="887" spans="1:21" ht="18" thickBot="1" x14ac:dyDescent="0.35">
      <c r="A887" s="378">
        <f>A890</f>
        <v>0</v>
      </c>
      <c r="B887" s="378"/>
      <c r="C887" s="378"/>
      <c r="D887" s="378"/>
      <c r="E887" s="378"/>
      <c r="F887" s="378"/>
      <c r="G887" s="378"/>
      <c r="H887" s="378"/>
      <c r="I887" s="378"/>
      <c r="J887" s="378"/>
      <c r="K887" s="378"/>
      <c r="L887" s="378"/>
      <c r="M887" s="378"/>
      <c r="N887" s="378"/>
      <c r="O887" s="378"/>
      <c r="P887" s="378"/>
      <c r="Q887" s="378"/>
      <c r="R887" s="378"/>
      <c r="S887" s="378"/>
      <c r="T887" s="378"/>
      <c r="U887" s="15">
        <f>U861+1</f>
        <v>35</v>
      </c>
    </row>
    <row r="888" spans="1:21" ht="13.8" x14ac:dyDescent="0.3">
      <c r="A888" s="16"/>
      <c r="B888" s="302" t="s">
        <v>18</v>
      </c>
      <c r="C888" s="303"/>
      <c r="D888" s="447"/>
      <c r="E888" s="447"/>
      <c r="F888" s="304"/>
      <c r="G888" s="302" t="s">
        <v>19</v>
      </c>
      <c r="H888" s="303"/>
      <c r="I888" s="303"/>
      <c r="J888" s="303"/>
      <c r="K888" s="303"/>
      <c r="L888" s="303"/>
      <c r="M888" s="303"/>
      <c r="N888" s="303"/>
      <c r="O888" s="303"/>
      <c r="P888" s="303"/>
      <c r="Q888" s="302" t="s">
        <v>34</v>
      </c>
      <c r="R888" s="303"/>
      <c r="S888" s="447"/>
      <c r="T888" s="304"/>
    </row>
    <row r="889" spans="1:21" ht="141.6" thickBot="1" x14ac:dyDescent="0.3">
      <c r="A889" s="17"/>
      <c r="B889" s="18" t="s">
        <v>39</v>
      </c>
      <c r="C889" s="19" t="s">
        <v>3</v>
      </c>
      <c r="D889" s="194" t="s">
        <v>13</v>
      </c>
      <c r="E889" s="194" t="s">
        <v>93</v>
      </c>
      <c r="F889" s="20" t="s">
        <v>94</v>
      </c>
      <c r="G889" s="18" t="s">
        <v>4</v>
      </c>
      <c r="H889" s="19" t="s">
        <v>5</v>
      </c>
      <c r="I889" s="19" t="s">
        <v>36</v>
      </c>
      <c r="J889" s="19" t="s">
        <v>40</v>
      </c>
      <c r="K889" s="19" t="s">
        <v>35</v>
      </c>
      <c r="L889" s="19" t="s">
        <v>8</v>
      </c>
      <c r="M889" s="19" t="s">
        <v>17</v>
      </c>
      <c r="N889" s="19" t="s">
        <v>124</v>
      </c>
      <c r="O889" s="19" t="s">
        <v>90</v>
      </c>
      <c r="P889" s="19" t="s">
        <v>123</v>
      </c>
      <c r="Q889" s="18" t="s">
        <v>14</v>
      </c>
      <c r="R889" s="19" t="s">
        <v>15</v>
      </c>
      <c r="S889" s="194" t="s">
        <v>16</v>
      </c>
      <c r="T889" s="20" t="s">
        <v>131</v>
      </c>
    </row>
    <row r="890" spans="1:21" x14ac:dyDescent="0.25">
      <c r="A890" s="21">
        <f>'Первичные данные 4 кл.'!B40</f>
        <v>0</v>
      </c>
      <c r="B890" s="22">
        <f>'Первичные данные 4 кл.'!E40</f>
        <v>0</v>
      </c>
      <c r="C890" s="22">
        <f>'Первичные данные 4 кл.'!H40</f>
        <v>0</v>
      </c>
      <c r="D890" s="23">
        <f>'Первичные данные 4 кл.'!K40</f>
        <v>0</v>
      </c>
      <c r="E890" s="23">
        <f>'Первичные данные 4 кл.'!N40</f>
        <v>0</v>
      </c>
      <c r="F890" s="23">
        <f>'Первичные данные 4 кл.'!Q40</f>
        <v>0</v>
      </c>
      <c r="G890" s="23">
        <f>'Первичные данные 4 кл.'!U40</f>
        <v>0</v>
      </c>
      <c r="H890" s="23">
        <f>'Первичные данные 4 кл.'!Y40</f>
        <v>0</v>
      </c>
      <c r="I890" s="23">
        <f>'Первичные данные 4 кл.'!AC40</f>
        <v>0</v>
      </c>
      <c r="J890" s="23">
        <f>'Первичные данные 4 кл.'!AG40</f>
        <v>0</v>
      </c>
      <c r="K890" s="23">
        <f>'Первичные данные 4 кл.'!AK40</f>
        <v>0</v>
      </c>
      <c r="L890" s="23">
        <f>'Первичные данные 4 кл.'!AO40</f>
        <v>0</v>
      </c>
      <c r="M890" s="23">
        <f>'Первичные данные 4 кл.'!AS40</f>
        <v>0</v>
      </c>
      <c r="N890" s="23">
        <f>'Первичные данные 4 кл.'!AW40</f>
        <v>0</v>
      </c>
      <c r="O890" s="23">
        <f>'Первичные данные 4 кл.'!BA40</f>
        <v>0</v>
      </c>
      <c r="P890" s="23">
        <f>'Первичные данные 4 кл.'!BE40</f>
        <v>0</v>
      </c>
      <c r="Q890" s="23">
        <f>'Первичные данные 4 кл.'!BI40</f>
        <v>0</v>
      </c>
      <c r="R890" s="23">
        <f>'Первичные данные 4 кл.'!BM40</f>
        <v>0</v>
      </c>
      <c r="S890" s="23">
        <f>'Первичные данные 4 кл.'!BQ40</f>
        <v>0</v>
      </c>
      <c r="T890" s="23">
        <f>'Первичные данные 4 кл.'!BU40</f>
        <v>0</v>
      </c>
    </row>
    <row r="891" spans="1:21" ht="13.8" thickBot="1" x14ac:dyDescent="0.3">
      <c r="A891" s="25" t="s">
        <v>47</v>
      </c>
      <c r="B891" s="296" t="str">
        <f>IF('инд. оценка уровня 4 кл.'!V39=1,'инд. оценка уровня 2кл.'!$B$41,'инд. оценка уровня 2кл.'!$B$40)</f>
        <v>НИЖЕ БАЗОВОГО</v>
      </c>
      <c r="C891" s="297"/>
      <c r="D891" s="297"/>
      <c r="E891" s="297"/>
      <c r="F891" s="298"/>
      <c r="G891" s="296" t="str">
        <f>IF('инд. оценка уровня 4 кл.'!W39=1,'инд. оценка уровня 2кл.'!$B$41,'инд. оценка уровня 2кл.'!$B$40)</f>
        <v>НИЖЕ БАЗОВОГО</v>
      </c>
      <c r="H891" s="297"/>
      <c r="I891" s="297"/>
      <c r="J891" s="297"/>
      <c r="K891" s="297"/>
      <c r="L891" s="297"/>
      <c r="M891" s="297"/>
      <c r="N891" s="297"/>
      <c r="O891" s="297"/>
      <c r="P891" s="297"/>
      <c r="Q891" s="296" t="str">
        <f>IF('инд. оценка уровня 4 кл.'!X39=1,'инд. оценка уровня 2кл.'!$B$41,'инд. оценка уровня 2кл.'!$B$40)</f>
        <v>НИЖЕ БАЗОВОГО</v>
      </c>
      <c r="R891" s="297"/>
      <c r="S891" s="297"/>
      <c r="T891" s="298"/>
    </row>
    <row r="892" spans="1:21" s="251" customFormat="1" x14ac:dyDescent="0.25">
      <c r="A892" s="25" t="s">
        <v>49</v>
      </c>
      <c r="B892" s="22" t="str">
        <f>'инд. прогресс 4 кл.'!C40</f>
        <v>D</v>
      </c>
      <c r="C892" s="22" t="str">
        <f>'инд. прогресс 4 кл.'!D40</f>
        <v>D</v>
      </c>
      <c r="D892" s="22" t="str">
        <f>'инд. прогресс 4 кл.'!E40</f>
        <v>D</v>
      </c>
      <c r="E892" s="22" t="str">
        <f>'инд. прогресс 4 кл.'!F40</f>
        <v>D</v>
      </c>
      <c r="F892" s="22" t="str">
        <f>'инд. прогресс 4 кл.'!G40</f>
        <v>D</v>
      </c>
      <c r="G892" s="22" t="str">
        <f>'инд. прогресс 4 кл.'!H40</f>
        <v>D</v>
      </c>
      <c r="H892" s="22" t="str">
        <f>'инд. прогресс 4 кл.'!I40</f>
        <v>D</v>
      </c>
      <c r="I892" s="22" t="str">
        <f>'инд. прогресс 4 кл.'!J40</f>
        <v>D</v>
      </c>
      <c r="J892" s="22" t="str">
        <f>'инд. прогресс 4 кл.'!K40</f>
        <v>D</v>
      </c>
      <c r="K892" s="22" t="str">
        <f>'инд. прогресс 4 кл.'!L40</f>
        <v>D</v>
      </c>
      <c r="L892" s="22" t="str">
        <f>'инд. прогресс 4 кл.'!M40</f>
        <v>D</v>
      </c>
      <c r="M892" s="22" t="str">
        <f>'инд. прогресс 4 кл.'!N40</f>
        <v>D</v>
      </c>
      <c r="N892" s="22" t="str">
        <f>'инд. прогресс 4 кл.'!O40</f>
        <v>D</v>
      </c>
      <c r="O892" s="22" t="str">
        <f>'инд. прогресс 4 кл.'!P40</f>
        <v>D</v>
      </c>
      <c r="P892" s="22" t="str">
        <f>'инд. прогресс 4 кл.'!Q40</f>
        <v>D</v>
      </c>
      <c r="Q892" s="22" t="str">
        <f>'инд. прогресс 4 кл.'!R40</f>
        <v>D</v>
      </c>
      <c r="R892" s="22" t="str">
        <f>'инд. прогресс 4 кл.'!S40</f>
        <v>D</v>
      </c>
      <c r="S892" s="22" t="str">
        <f>'инд. прогресс 4 кл.'!T40</f>
        <v>D</v>
      </c>
      <c r="T892" s="22" t="str">
        <f>'инд. прогресс 4 кл.'!U40</f>
        <v>D</v>
      </c>
    </row>
    <row r="893" spans="1:21" ht="13.8" thickBot="1" x14ac:dyDescent="0.3">
      <c r="A893" s="202"/>
      <c r="B893" s="244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</row>
    <row r="894" spans="1:21" ht="12.9" customHeight="1" x14ac:dyDescent="0.25">
      <c r="A894" s="287" t="s">
        <v>42</v>
      </c>
      <c r="B894" s="288"/>
      <c r="C894" s="288"/>
      <c r="D894" s="288"/>
      <c r="E894" s="288"/>
      <c r="F894" s="289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</row>
    <row r="895" spans="1:21" ht="14.1" customHeight="1" thickBot="1" x14ac:dyDescent="0.3">
      <c r="A895" s="290"/>
      <c r="B895" s="291"/>
      <c r="C895" s="291"/>
      <c r="D895" s="291"/>
      <c r="E895" s="291"/>
      <c r="F895" s="292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</row>
    <row r="896" spans="1:21" x14ac:dyDescent="0.25">
      <c r="A896" s="32" t="s">
        <v>128</v>
      </c>
      <c r="B896" s="293">
        <f>SUM(B890:T890)</f>
        <v>0</v>
      </c>
      <c r="C896" s="294"/>
      <c r="D896" s="294"/>
      <c r="E896" s="294"/>
      <c r="F896" s="295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</row>
    <row r="897" spans="1:20" x14ac:dyDescent="0.25">
      <c r="A897" s="207" t="s">
        <v>30</v>
      </c>
      <c r="B897" s="449" t="str">
        <f>IF('инд. оценка уровня 4 кл.'!Y39=1,'инд. оценка уровня 2кл.'!$B$41,'инд. оценка уровня 2кл.'!$B$40)</f>
        <v>НИЖЕ БАЗОВОГО</v>
      </c>
      <c r="C897" s="450"/>
      <c r="D897" s="450"/>
      <c r="E897" s="450"/>
      <c r="F897" s="451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</row>
    <row r="898" spans="1:20" x14ac:dyDescent="0.25">
      <c r="A898" s="208"/>
      <c r="B898" s="448"/>
      <c r="C898" s="448"/>
      <c r="D898" s="448"/>
      <c r="E898" s="448"/>
      <c r="F898" s="448"/>
      <c r="G898" s="244"/>
      <c r="H898" s="244"/>
      <c r="I898" s="244"/>
      <c r="J898" s="244"/>
      <c r="K898" s="244"/>
      <c r="L898" s="244"/>
      <c r="M898" s="244"/>
      <c r="N898" s="244"/>
      <c r="O898" s="244"/>
      <c r="P898" s="244"/>
      <c r="Q898" s="244"/>
      <c r="R898" s="244"/>
      <c r="S898" s="244"/>
      <c r="T898" s="244"/>
    </row>
    <row r="899" spans="1:20" x14ac:dyDescent="0.25">
      <c r="A899" s="35"/>
      <c r="B899" s="244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44"/>
      <c r="N899" s="244"/>
      <c r="O899" s="244"/>
      <c r="P899" s="244"/>
      <c r="Q899" s="244"/>
      <c r="R899" s="244"/>
      <c r="S899" s="244"/>
      <c r="T899" s="244"/>
    </row>
    <row r="900" spans="1:20" x14ac:dyDescent="0.25">
      <c r="A900" s="35"/>
      <c r="B900" s="244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44"/>
      <c r="N900" s="244"/>
      <c r="O900" s="244"/>
      <c r="P900" s="244"/>
      <c r="Q900" s="244"/>
      <c r="R900" s="244"/>
      <c r="S900" s="244"/>
      <c r="T900" s="244"/>
    </row>
    <row r="901" spans="1:20" x14ac:dyDescent="0.25">
      <c r="A901" s="36" t="s">
        <v>50</v>
      </c>
      <c r="B901" s="36"/>
      <c r="C901" s="27"/>
      <c r="D901" s="200"/>
      <c r="E901" s="200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  <c r="R901" s="244"/>
      <c r="S901" s="244"/>
      <c r="T901" s="244"/>
    </row>
    <row r="902" spans="1:20" x14ac:dyDescent="0.25">
      <c r="A902" s="37" t="s">
        <v>51</v>
      </c>
      <c r="B902" s="375"/>
      <c r="C902" s="375"/>
      <c r="D902" s="201"/>
      <c r="E902" s="200"/>
      <c r="F902" s="244"/>
      <c r="G902" s="244"/>
      <c r="H902" s="244"/>
      <c r="I902" s="244"/>
      <c r="J902" s="244"/>
      <c r="K902" s="244"/>
      <c r="L902" s="244"/>
      <c r="M902" s="244"/>
      <c r="N902" s="244"/>
      <c r="O902" s="244"/>
      <c r="P902" s="244"/>
      <c r="Q902" s="244"/>
      <c r="R902" s="244"/>
      <c r="S902" s="244"/>
      <c r="T902" s="244"/>
    </row>
    <row r="903" spans="1:20" x14ac:dyDescent="0.25">
      <c r="A903" s="37" t="s">
        <v>52</v>
      </c>
      <c r="B903" s="376"/>
      <c r="C903" s="376"/>
      <c r="D903" s="200"/>
      <c r="E903" s="200"/>
      <c r="F903" s="244"/>
      <c r="G903" s="244"/>
      <c r="H903" s="244"/>
      <c r="I903" s="244"/>
      <c r="J903" s="244"/>
      <c r="K903" s="244"/>
      <c r="L903" s="244"/>
      <c r="M903" s="244"/>
      <c r="N903" s="244"/>
      <c r="O903" s="244"/>
      <c r="P903" s="244"/>
      <c r="Q903" s="244"/>
      <c r="R903" s="244"/>
      <c r="S903" s="244"/>
      <c r="T903" s="244"/>
    </row>
    <row r="904" spans="1:20" x14ac:dyDescent="0.25">
      <c r="A904" s="35"/>
      <c r="B904" s="244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44"/>
      <c r="N904" s="244"/>
      <c r="O904" s="244"/>
      <c r="P904" s="244"/>
      <c r="Q904" s="244"/>
      <c r="R904" s="244"/>
      <c r="S904" s="244"/>
      <c r="T904" s="244"/>
    </row>
    <row r="905" spans="1:20" x14ac:dyDescent="0.25">
      <c r="A905" s="35"/>
      <c r="B905" s="244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44"/>
      <c r="N905" s="244"/>
      <c r="O905" s="244"/>
      <c r="P905" s="244"/>
      <c r="Q905" s="244"/>
      <c r="R905" s="244"/>
      <c r="S905" s="244"/>
      <c r="T905" s="244"/>
    </row>
    <row r="906" spans="1:20" x14ac:dyDescent="0.25">
      <c r="A906" s="35"/>
      <c r="B906" s="244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44"/>
      <c r="N906" s="244"/>
      <c r="O906" s="244"/>
      <c r="P906" s="244"/>
      <c r="Q906" s="244"/>
      <c r="R906" s="244"/>
      <c r="S906" s="244"/>
      <c r="T906" s="244"/>
    </row>
    <row r="907" spans="1:20" x14ac:dyDescent="0.25">
      <c r="A907" s="35"/>
      <c r="B907" s="244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44"/>
      <c r="N907" s="244"/>
      <c r="O907" s="244"/>
      <c r="P907" s="244"/>
      <c r="Q907" s="244"/>
      <c r="R907" s="244"/>
      <c r="S907" s="244"/>
      <c r="T907" s="244"/>
    </row>
    <row r="908" spans="1:20" x14ac:dyDescent="0.25">
      <c r="A908" s="35"/>
      <c r="B908" s="244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44"/>
      <c r="N908" s="244"/>
      <c r="O908" s="244"/>
      <c r="P908" s="244"/>
      <c r="Q908" s="244"/>
      <c r="R908" s="244"/>
      <c r="S908" s="244"/>
      <c r="T908" s="244"/>
    </row>
    <row r="909" spans="1:20" x14ac:dyDescent="0.25">
      <c r="A909" s="35"/>
      <c r="B909" s="244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44"/>
      <c r="N909" s="244"/>
      <c r="O909" s="244"/>
      <c r="P909" s="244"/>
      <c r="Q909" s="244"/>
      <c r="R909" s="244"/>
      <c r="S909" s="244"/>
      <c r="T909" s="244"/>
    </row>
    <row r="910" spans="1:20" x14ac:dyDescent="0.25">
      <c r="A910" s="35"/>
      <c r="B910" s="244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44"/>
      <c r="N910" s="244"/>
      <c r="O910" s="244"/>
      <c r="P910" s="244"/>
      <c r="Q910" s="244"/>
      <c r="R910" s="244"/>
      <c r="S910" s="244"/>
      <c r="T910" s="244"/>
    </row>
    <row r="911" spans="1:20" x14ac:dyDescent="0.25">
      <c r="A911" s="35"/>
      <c r="B911" s="244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44"/>
      <c r="N911" s="244"/>
      <c r="O911" s="244"/>
      <c r="P911" s="244"/>
      <c r="Q911" s="244"/>
      <c r="R911" s="244"/>
      <c r="S911" s="244"/>
      <c r="T911" s="244"/>
    </row>
  </sheetData>
  <sheetProtection password="CF36" sheet="1" objects="1" scenarios="1"/>
  <mergeCells count="490">
    <mergeCell ref="A1:U1"/>
    <mergeCell ref="A2:T2"/>
    <mergeCell ref="B3:F3"/>
    <mergeCell ref="G3:P3"/>
    <mergeCell ref="Q3:T3"/>
    <mergeCell ref="B6:F6"/>
    <mergeCell ref="G6:P6"/>
    <mergeCell ref="Q6:T6"/>
    <mergeCell ref="B17:C17"/>
    <mergeCell ref="B18:C18"/>
    <mergeCell ref="A27:U27"/>
    <mergeCell ref="A28:T28"/>
    <mergeCell ref="B29:F29"/>
    <mergeCell ref="G29:P29"/>
    <mergeCell ref="Q29:T29"/>
    <mergeCell ref="A9:F10"/>
    <mergeCell ref="B11:F11"/>
    <mergeCell ref="B12:F12"/>
    <mergeCell ref="B13:F13"/>
    <mergeCell ref="B37:F37"/>
    <mergeCell ref="B38:F38"/>
    <mergeCell ref="B39:F39"/>
    <mergeCell ref="B43:C43"/>
    <mergeCell ref="B44:C44"/>
    <mergeCell ref="A53:U53"/>
    <mergeCell ref="B32:F32"/>
    <mergeCell ref="G32:P32"/>
    <mergeCell ref="Q32:T32"/>
    <mergeCell ref="A35:F36"/>
    <mergeCell ref="A61:F62"/>
    <mergeCell ref="B63:F63"/>
    <mergeCell ref="B64:F64"/>
    <mergeCell ref="B65:F65"/>
    <mergeCell ref="A54:T54"/>
    <mergeCell ref="B55:F55"/>
    <mergeCell ref="G55:P55"/>
    <mergeCell ref="Q55:T55"/>
    <mergeCell ref="B58:F58"/>
    <mergeCell ref="G58:P58"/>
    <mergeCell ref="Q58:T58"/>
    <mergeCell ref="B84:F84"/>
    <mergeCell ref="G84:P84"/>
    <mergeCell ref="Q84:T84"/>
    <mergeCell ref="A87:F88"/>
    <mergeCell ref="B69:C69"/>
    <mergeCell ref="B70:C70"/>
    <mergeCell ref="A79:U79"/>
    <mergeCell ref="A80:T80"/>
    <mergeCell ref="B81:F81"/>
    <mergeCell ref="G81:P81"/>
    <mergeCell ref="Q81:T81"/>
    <mergeCell ref="A106:T106"/>
    <mergeCell ref="B107:F107"/>
    <mergeCell ref="G107:P107"/>
    <mergeCell ref="Q107:T107"/>
    <mergeCell ref="B110:F110"/>
    <mergeCell ref="G110:P110"/>
    <mergeCell ref="Q110:T110"/>
    <mergeCell ref="B89:F89"/>
    <mergeCell ref="B90:F90"/>
    <mergeCell ref="B91:F91"/>
    <mergeCell ref="B95:C95"/>
    <mergeCell ref="B96:C96"/>
    <mergeCell ref="A105:U105"/>
    <mergeCell ref="B121:C121"/>
    <mergeCell ref="B122:C122"/>
    <mergeCell ref="A131:U131"/>
    <mergeCell ref="A132:T132"/>
    <mergeCell ref="B133:F133"/>
    <mergeCell ref="G133:P133"/>
    <mergeCell ref="Q133:T133"/>
    <mergeCell ref="A113:F114"/>
    <mergeCell ref="B115:F115"/>
    <mergeCell ref="B116:F116"/>
    <mergeCell ref="B117:F117"/>
    <mergeCell ref="B141:F141"/>
    <mergeCell ref="B142:F142"/>
    <mergeCell ref="B143:F143"/>
    <mergeCell ref="B147:C147"/>
    <mergeCell ref="B148:C148"/>
    <mergeCell ref="A157:U157"/>
    <mergeCell ref="B136:F136"/>
    <mergeCell ref="G136:P136"/>
    <mergeCell ref="Q136:T136"/>
    <mergeCell ref="A139:F140"/>
    <mergeCell ref="A165:F166"/>
    <mergeCell ref="B167:F167"/>
    <mergeCell ref="B168:F168"/>
    <mergeCell ref="B169:F169"/>
    <mergeCell ref="A158:T158"/>
    <mergeCell ref="B159:F159"/>
    <mergeCell ref="G159:P159"/>
    <mergeCell ref="Q159:T159"/>
    <mergeCell ref="B162:F162"/>
    <mergeCell ref="G162:P162"/>
    <mergeCell ref="Q162:T162"/>
    <mergeCell ref="B188:F188"/>
    <mergeCell ref="G188:P188"/>
    <mergeCell ref="Q188:T188"/>
    <mergeCell ref="A191:F192"/>
    <mergeCell ref="B173:C173"/>
    <mergeCell ref="B174:C174"/>
    <mergeCell ref="A183:U183"/>
    <mergeCell ref="A184:T184"/>
    <mergeCell ref="B185:F185"/>
    <mergeCell ref="G185:P185"/>
    <mergeCell ref="Q185:T185"/>
    <mergeCell ref="A210:T210"/>
    <mergeCell ref="B211:F211"/>
    <mergeCell ref="G211:P211"/>
    <mergeCell ref="Q211:T211"/>
    <mergeCell ref="B214:F214"/>
    <mergeCell ref="G214:P214"/>
    <mergeCell ref="Q214:T214"/>
    <mergeCell ref="B193:F193"/>
    <mergeCell ref="B194:F194"/>
    <mergeCell ref="B195:F195"/>
    <mergeCell ref="B199:C199"/>
    <mergeCell ref="B200:C200"/>
    <mergeCell ref="A209:U209"/>
    <mergeCell ref="B225:C225"/>
    <mergeCell ref="B226:C226"/>
    <mergeCell ref="A235:U235"/>
    <mergeCell ref="A236:T236"/>
    <mergeCell ref="B237:F237"/>
    <mergeCell ref="G237:P237"/>
    <mergeCell ref="Q237:T237"/>
    <mergeCell ref="A217:F218"/>
    <mergeCell ref="B219:F219"/>
    <mergeCell ref="B220:F220"/>
    <mergeCell ref="B221:F221"/>
    <mergeCell ref="B245:F245"/>
    <mergeCell ref="B246:F246"/>
    <mergeCell ref="B247:F247"/>
    <mergeCell ref="B251:C251"/>
    <mergeCell ref="B252:C252"/>
    <mergeCell ref="A261:U261"/>
    <mergeCell ref="B240:F240"/>
    <mergeCell ref="G240:P240"/>
    <mergeCell ref="Q240:T240"/>
    <mergeCell ref="A243:F244"/>
    <mergeCell ref="A269:F270"/>
    <mergeCell ref="B271:F271"/>
    <mergeCell ref="B272:F272"/>
    <mergeCell ref="B273:F273"/>
    <mergeCell ref="A262:T262"/>
    <mergeCell ref="B263:F263"/>
    <mergeCell ref="G263:P263"/>
    <mergeCell ref="Q263:T263"/>
    <mergeCell ref="B266:F266"/>
    <mergeCell ref="G266:P266"/>
    <mergeCell ref="Q266:T266"/>
    <mergeCell ref="B292:F292"/>
    <mergeCell ref="G292:P292"/>
    <mergeCell ref="Q292:T292"/>
    <mergeCell ref="A295:F296"/>
    <mergeCell ref="B277:C277"/>
    <mergeCell ref="B278:C278"/>
    <mergeCell ref="A287:U287"/>
    <mergeCell ref="A288:T288"/>
    <mergeCell ref="B289:F289"/>
    <mergeCell ref="G289:P289"/>
    <mergeCell ref="Q289:T289"/>
    <mergeCell ref="A314:T314"/>
    <mergeCell ref="B315:F315"/>
    <mergeCell ref="G315:P315"/>
    <mergeCell ref="Q315:T315"/>
    <mergeCell ref="B318:F318"/>
    <mergeCell ref="G318:P318"/>
    <mergeCell ref="Q318:T318"/>
    <mergeCell ref="B297:F297"/>
    <mergeCell ref="B298:F298"/>
    <mergeCell ref="B299:F299"/>
    <mergeCell ref="B303:C303"/>
    <mergeCell ref="B304:C304"/>
    <mergeCell ref="A313:U313"/>
    <mergeCell ref="B329:C329"/>
    <mergeCell ref="B330:C330"/>
    <mergeCell ref="A339:U339"/>
    <mergeCell ref="A340:T340"/>
    <mergeCell ref="B341:F341"/>
    <mergeCell ref="G341:P341"/>
    <mergeCell ref="Q341:T341"/>
    <mergeCell ref="A321:F322"/>
    <mergeCell ref="B323:F323"/>
    <mergeCell ref="B324:F324"/>
    <mergeCell ref="B325:F325"/>
    <mergeCell ref="B349:F349"/>
    <mergeCell ref="B350:F350"/>
    <mergeCell ref="B351:F351"/>
    <mergeCell ref="B355:C355"/>
    <mergeCell ref="B356:C356"/>
    <mergeCell ref="A365:U365"/>
    <mergeCell ref="B344:F344"/>
    <mergeCell ref="G344:P344"/>
    <mergeCell ref="Q344:T344"/>
    <mergeCell ref="A347:F348"/>
    <mergeCell ref="A373:F374"/>
    <mergeCell ref="B375:F375"/>
    <mergeCell ref="B376:F376"/>
    <mergeCell ref="B377:F377"/>
    <mergeCell ref="A366:T366"/>
    <mergeCell ref="B367:F367"/>
    <mergeCell ref="G367:P367"/>
    <mergeCell ref="Q367:T367"/>
    <mergeCell ref="B370:F370"/>
    <mergeCell ref="G370:P370"/>
    <mergeCell ref="Q370:T370"/>
    <mergeCell ref="B396:F396"/>
    <mergeCell ref="G396:P396"/>
    <mergeCell ref="Q396:T396"/>
    <mergeCell ref="A399:F400"/>
    <mergeCell ref="B381:C381"/>
    <mergeCell ref="B382:C382"/>
    <mergeCell ref="A391:U391"/>
    <mergeCell ref="A392:T392"/>
    <mergeCell ref="B393:F393"/>
    <mergeCell ref="G393:P393"/>
    <mergeCell ref="Q393:T393"/>
    <mergeCell ref="A418:T418"/>
    <mergeCell ref="B419:F419"/>
    <mergeCell ref="G419:P419"/>
    <mergeCell ref="Q419:T419"/>
    <mergeCell ref="B422:F422"/>
    <mergeCell ref="G422:P422"/>
    <mergeCell ref="Q422:T422"/>
    <mergeCell ref="B401:F401"/>
    <mergeCell ref="B402:F402"/>
    <mergeCell ref="B403:F403"/>
    <mergeCell ref="B407:C407"/>
    <mergeCell ref="B408:C408"/>
    <mergeCell ref="A417:U417"/>
    <mergeCell ref="B433:C433"/>
    <mergeCell ref="B434:C434"/>
    <mergeCell ref="A443:U443"/>
    <mergeCell ref="A444:T444"/>
    <mergeCell ref="B445:F445"/>
    <mergeCell ref="G445:P445"/>
    <mergeCell ref="Q445:T445"/>
    <mergeCell ref="A425:F426"/>
    <mergeCell ref="B427:F427"/>
    <mergeCell ref="B428:F428"/>
    <mergeCell ref="B429:F429"/>
    <mergeCell ref="B453:F453"/>
    <mergeCell ref="B454:F454"/>
    <mergeCell ref="B455:F455"/>
    <mergeCell ref="B459:C459"/>
    <mergeCell ref="B460:C460"/>
    <mergeCell ref="A469:U469"/>
    <mergeCell ref="B448:F448"/>
    <mergeCell ref="G448:P448"/>
    <mergeCell ref="Q448:T448"/>
    <mergeCell ref="A451:F452"/>
    <mergeCell ref="A477:F478"/>
    <mergeCell ref="B479:F479"/>
    <mergeCell ref="B480:F480"/>
    <mergeCell ref="B481:F481"/>
    <mergeCell ref="A470:T470"/>
    <mergeCell ref="B471:F471"/>
    <mergeCell ref="G471:P471"/>
    <mergeCell ref="Q471:T471"/>
    <mergeCell ref="B474:F474"/>
    <mergeCell ref="G474:P474"/>
    <mergeCell ref="Q474:T474"/>
    <mergeCell ref="B500:F500"/>
    <mergeCell ref="G500:P500"/>
    <mergeCell ref="Q500:T500"/>
    <mergeCell ref="A503:F504"/>
    <mergeCell ref="B485:C485"/>
    <mergeCell ref="B486:C486"/>
    <mergeCell ref="A495:U495"/>
    <mergeCell ref="A496:T496"/>
    <mergeCell ref="B497:F497"/>
    <mergeCell ref="G497:P497"/>
    <mergeCell ref="Q497:T497"/>
    <mergeCell ref="A522:T522"/>
    <mergeCell ref="B523:F523"/>
    <mergeCell ref="G523:P523"/>
    <mergeCell ref="Q523:T523"/>
    <mergeCell ref="B526:F526"/>
    <mergeCell ref="G526:P526"/>
    <mergeCell ref="Q526:T526"/>
    <mergeCell ref="B505:F505"/>
    <mergeCell ref="B506:F506"/>
    <mergeCell ref="B507:F507"/>
    <mergeCell ref="B511:C511"/>
    <mergeCell ref="B512:C512"/>
    <mergeCell ref="A521:U521"/>
    <mergeCell ref="B537:C537"/>
    <mergeCell ref="B538:C538"/>
    <mergeCell ref="A547:U547"/>
    <mergeCell ref="A548:T548"/>
    <mergeCell ref="B549:F549"/>
    <mergeCell ref="G549:P549"/>
    <mergeCell ref="Q549:T549"/>
    <mergeCell ref="A529:F530"/>
    <mergeCell ref="B531:F531"/>
    <mergeCell ref="B532:F532"/>
    <mergeCell ref="B533:F533"/>
    <mergeCell ref="B557:F557"/>
    <mergeCell ref="B558:F558"/>
    <mergeCell ref="B559:F559"/>
    <mergeCell ref="B563:C563"/>
    <mergeCell ref="B564:C564"/>
    <mergeCell ref="A573:U573"/>
    <mergeCell ref="B552:F552"/>
    <mergeCell ref="G552:P552"/>
    <mergeCell ref="Q552:T552"/>
    <mergeCell ref="A555:F556"/>
    <mergeCell ref="A581:F582"/>
    <mergeCell ref="B583:F583"/>
    <mergeCell ref="B584:F584"/>
    <mergeCell ref="B585:F585"/>
    <mergeCell ref="A574:T574"/>
    <mergeCell ref="B575:F575"/>
    <mergeCell ref="G575:P575"/>
    <mergeCell ref="Q575:T575"/>
    <mergeCell ref="B578:F578"/>
    <mergeCell ref="G578:P578"/>
    <mergeCell ref="Q578:T578"/>
    <mergeCell ref="B604:F604"/>
    <mergeCell ref="G604:P604"/>
    <mergeCell ref="Q604:T604"/>
    <mergeCell ref="A607:F608"/>
    <mergeCell ref="B589:C589"/>
    <mergeCell ref="B590:C590"/>
    <mergeCell ref="A599:U599"/>
    <mergeCell ref="A600:T600"/>
    <mergeCell ref="B601:F601"/>
    <mergeCell ref="G601:P601"/>
    <mergeCell ref="Q601:T601"/>
    <mergeCell ref="A626:T626"/>
    <mergeCell ref="B627:F627"/>
    <mergeCell ref="G627:P627"/>
    <mergeCell ref="Q627:T627"/>
    <mergeCell ref="B630:F630"/>
    <mergeCell ref="G630:P630"/>
    <mergeCell ref="Q630:T630"/>
    <mergeCell ref="B609:F609"/>
    <mergeCell ref="B610:F610"/>
    <mergeCell ref="B611:F611"/>
    <mergeCell ref="B615:C615"/>
    <mergeCell ref="B616:C616"/>
    <mergeCell ref="A625:U625"/>
    <mergeCell ref="B641:C641"/>
    <mergeCell ref="B642:C642"/>
    <mergeCell ref="A651:U651"/>
    <mergeCell ref="A652:T652"/>
    <mergeCell ref="B653:F653"/>
    <mergeCell ref="G653:P653"/>
    <mergeCell ref="Q653:T653"/>
    <mergeCell ref="A633:F634"/>
    <mergeCell ref="B635:F635"/>
    <mergeCell ref="B636:F636"/>
    <mergeCell ref="B637:F637"/>
    <mergeCell ref="B661:F661"/>
    <mergeCell ref="B662:F662"/>
    <mergeCell ref="B663:F663"/>
    <mergeCell ref="B667:C667"/>
    <mergeCell ref="B668:C668"/>
    <mergeCell ref="A677:U677"/>
    <mergeCell ref="B656:F656"/>
    <mergeCell ref="G656:P656"/>
    <mergeCell ref="Q656:T656"/>
    <mergeCell ref="A659:F660"/>
    <mergeCell ref="A685:F686"/>
    <mergeCell ref="B687:F687"/>
    <mergeCell ref="B688:F688"/>
    <mergeCell ref="B689:F689"/>
    <mergeCell ref="A678:T678"/>
    <mergeCell ref="B679:F679"/>
    <mergeCell ref="G679:P679"/>
    <mergeCell ref="Q679:T679"/>
    <mergeCell ref="B682:F682"/>
    <mergeCell ref="G682:P682"/>
    <mergeCell ref="Q682:T682"/>
    <mergeCell ref="B708:F708"/>
    <mergeCell ref="G708:P708"/>
    <mergeCell ref="Q708:T708"/>
    <mergeCell ref="A711:F712"/>
    <mergeCell ref="B693:C693"/>
    <mergeCell ref="B694:C694"/>
    <mergeCell ref="A703:U703"/>
    <mergeCell ref="A704:T704"/>
    <mergeCell ref="B705:F705"/>
    <mergeCell ref="G705:P705"/>
    <mergeCell ref="Q705:T705"/>
    <mergeCell ref="A730:T730"/>
    <mergeCell ref="B731:F731"/>
    <mergeCell ref="G731:P731"/>
    <mergeCell ref="Q731:T731"/>
    <mergeCell ref="B734:F734"/>
    <mergeCell ref="G734:P734"/>
    <mergeCell ref="Q734:T734"/>
    <mergeCell ref="B713:F713"/>
    <mergeCell ref="B714:F714"/>
    <mergeCell ref="B715:F715"/>
    <mergeCell ref="B719:C719"/>
    <mergeCell ref="B720:C720"/>
    <mergeCell ref="A729:U729"/>
    <mergeCell ref="B745:C745"/>
    <mergeCell ref="B746:C746"/>
    <mergeCell ref="A756:U756"/>
    <mergeCell ref="A757:T757"/>
    <mergeCell ref="B758:F758"/>
    <mergeCell ref="G758:P758"/>
    <mergeCell ref="Q758:T758"/>
    <mergeCell ref="A737:F738"/>
    <mergeCell ref="B739:F739"/>
    <mergeCell ref="B740:F740"/>
    <mergeCell ref="B741:F741"/>
    <mergeCell ref="B766:F766"/>
    <mergeCell ref="B767:F767"/>
    <mergeCell ref="B768:F768"/>
    <mergeCell ref="B772:C772"/>
    <mergeCell ref="B773:C773"/>
    <mergeCell ref="A782:U782"/>
    <mergeCell ref="B761:F761"/>
    <mergeCell ref="G761:P761"/>
    <mergeCell ref="Q761:T761"/>
    <mergeCell ref="A764:F765"/>
    <mergeCell ref="A790:F791"/>
    <mergeCell ref="B792:F792"/>
    <mergeCell ref="B793:F793"/>
    <mergeCell ref="B794:F794"/>
    <mergeCell ref="A783:T783"/>
    <mergeCell ref="B784:F784"/>
    <mergeCell ref="G784:P784"/>
    <mergeCell ref="Q784:T784"/>
    <mergeCell ref="B787:F787"/>
    <mergeCell ref="G787:P787"/>
    <mergeCell ref="Q787:T787"/>
    <mergeCell ref="B813:F813"/>
    <mergeCell ref="G813:P813"/>
    <mergeCell ref="Q813:T813"/>
    <mergeCell ref="A816:F817"/>
    <mergeCell ref="B798:C798"/>
    <mergeCell ref="B799:C799"/>
    <mergeCell ref="A808:U808"/>
    <mergeCell ref="A809:T809"/>
    <mergeCell ref="B810:F810"/>
    <mergeCell ref="G810:P810"/>
    <mergeCell ref="Q810:T810"/>
    <mergeCell ref="A835:T835"/>
    <mergeCell ref="B836:F836"/>
    <mergeCell ref="G836:P836"/>
    <mergeCell ref="Q836:T836"/>
    <mergeCell ref="B839:F839"/>
    <mergeCell ref="G839:P839"/>
    <mergeCell ref="Q839:T839"/>
    <mergeCell ref="B818:F818"/>
    <mergeCell ref="B819:F819"/>
    <mergeCell ref="B820:F820"/>
    <mergeCell ref="B824:C824"/>
    <mergeCell ref="B825:C825"/>
    <mergeCell ref="A834:U834"/>
    <mergeCell ref="B850:C850"/>
    <mergeCell ref="B851:C851"/>
    <mergeCell ref="A860:U860"/>
    <mergeCell ref="A861:T861"/>
    <mergeCell ref="B862:F862"/>
    <mergeCell ref="G862:P862"/>
    <mergeCell ref="Q862:T862"/>
    <mergeCell ref="A842:F843"/>
    <mergeCell ref="B844:F844"/>
    <mergeCell ref="B845:F845"/>
    <mergeCell ref="B846:F846"/>
    <mergeCell ref="B870:F870"/>
    <mergeCell ref="B871:F871"/>
    <mergeCell ref="B872:F872"/>
    <mergeCell ref="B876:C876"/>
    <mergeCell ref="B877:C877"/>
    <mergeCell ref="A886:U886"/>
    <mergeCell ref="B865:F865"/>
    <mergeCell ref="G865:P865"/>
    <mergeCell ref="Q865:T865"/>
    <mergeCell ref="A868:F869"/>
    <mergeCell ref="B902:C902"/>
    <mergeCell ref="B903:C903"/>
    <mergeCell ref="A894:F895"/>
    <mergeCell ref="B896:F896"/>
    <mergeCell ref="B897:F897"/>
    <mergeCell ref="B898:F898"/>
    <mergeCell ref="A887:T887"/>
    <mergeCell ref="B888:F888"/>
    <mergeCell ref="G888:P888"/>
    <mergeCell ref="Q888:T888"/>
    <mergeCell ref="B891:F891"/>
    <mergeCell ref="G891:P891"/>
    <mergeCell ref="Q891:T891"/>
  </mergeCells>
  <conditionalFormatting sqref="B5:C5">
    <cfRule type="cellIs" dxfId="139" priority="139" operator="greaterThan">
      <formula>3.5</formula>
    </cfRule>
    <cfRule type="cellIs" dxfId="138" priority="140" operator="lessThan">
      <formula>4</formula>
    </cfRule>
  </conditionalFormatting>
  <conditionalFormatting sqref="D5:T5">
    <cfRule type="cellIs" dxfId="137" priority="137" operator="greaterThan">
      <formula>3.5</formula>
    </cfRule>
    <cfRule type="cellIs" dxfId="136" priority="138" operator="lessThan">
      <formula>4</formula>
    </cfRule>
  </conditionalFormatting>
  <conditionalFormatting sqref="B864:C864">
    <cfRule type="cellIs" dxfId="135" priority="135" operator="greaterThan">
      <formula>3.5</formula>
    </cfRule>
    <cfRule type="cellIs" dxfId="134" priority="136" operator="lessThan">
      <formula>4</formula>
    </cfRule>
  </conditionalFormatting>
  <conditionalFormatting sqref="D864:T864">
    <cfRule type="cellIs" dxfId="133" priority="133" operator="greaterThan">
      <formula>3.5</formula>
    </cfRule>
    <cfRule type="cellIs" dxfId="132" priority="134" operator="lessThan">
      <formula>4</formula>
    </cfRule>
  </conditionalFormatting>
  <conditionalFormatting sqref="B31:C31">
    <cfRule type="cellIs" dxfId="131" priority="131" operator="greaterThan">
      <formula>3.5</formula>
    </cfRule>
    <cfRule type="cellIs" dxfId="130" priority="132" operator="lessThan">
      <formula>4</formula>
    </cfRule>
  </conditionalFormatting>
  <conditionalFormatting sqref="D31:T31">
    <cfRule type="cellIs" dxfId="129" priority="129" operator="greaterThan">
      <formula>3.5</formula>
    </cfRule>
    <cfRule type="cellIs" dxfId="128" priority="130" operator="lessThan">
      <formula>4</formula>
    </cfRule>
  </conditionalFormatting>
  <conditionalFormatting sqref="B551:C551">
    <cfRule type="cellIs" dxfId="127" priority="127" operator="greaterThan">
      <formula>3.5</formula>
    </cfRule>
    <cfRule type="cellIs" dxfId="126" priority="128" operator="lessThan">
      <formula>4</formula>
    </cfRule>
  </conditionalFormatting>
  <conditionalFormatting sqref="D551:T551">
    <cfRule type="cellIs" dxfId="125" priority="125" operator="greaterThan">
      <formula>3.5</formula>
    </cfRule>
    <cfRule type="cellIs" dxfId="124" priority="126" operator="lessThan">
      <formula>4</formula>
    </cfRule>
  </conditionalFormatting>
  <conditionalFormatting sqref="B57:C57">
    <cfRule type="cellIs" dxfId="123" priority="123" operator="greaterThan">
      <formula>3.5</formula>
    </cfRule>
    <cfRule type="cellIs" dxfId="122" priority="124" operator="lessThan">
      <formula>4</formula>
    </cfRule>
  </conditionalFormatting>
  <conditionalFormatting sqref="D57:T57">
    <cfRule type="cellIs" dxfId="121" priority="121" operator="greaterThan">
      <formula>3.5</formula>
    </cfRule>
    <cfRule type="cellIs" dxfId="120" priority="122" operator="lessThan">
      <formula>4</formula>
    </cfRule>
  </conditionalFormatting>
  <conditionalFormatting sqref="B83:C83">
    <cfRule type="cellIs" dxfId="119" priority="119" operator="greaterThan">
      <formula>3.5</formula>
    </cfRule>
    <cfRule type="cellIs" dxfId="118" priority="120" operator="lessThan">
      <formula>4</formula>
    </cfRule>
  </conditionalFormatting>
  <conditionalFormatting sqref="D83:T83">
    <cfRule type="cellIs" dxfId="117" priority="117" operator="greaterThan">
      <formula>3.5</formula>
    </cfRule>
    <cfRule type="cellIs" dxfId="116" priority="118" operator="lessThan">
      <formula>4</formula>
    </cfRule>
  </conditionalFormatting>
  <conditionalFormatting sqref="B109:C109">
    <cfRule type="cellIs" dxfId="115" priority="115" operator="greaterThan">
      <formula>3.5</formula>
    </cfRule>
    <cfRule type="cellIs" dxfId="114" priority="116" operator="lessThan">
      <formula>4</formula>
    </cfRule>
  </conditionalFormatting>
  <conditionalFormatting sqref="D109:T109">
    <cfRule type="cellIs" dxfId="113" priority="113" operator="greaterThan">
      <formula>3.5</formula>
    </cfRule>
    <cfRule type="cellIs" dxfId="112" priority="114" operator="lessThan">
      <formula>4</formula>
    </cfRule>
  </conditionalFormatting>
  <conditionalFormatting sqref="B135:C135">
    <cfRule type="cellIs" dxfId="111" priority="111" operator="greaterThan">
      <formula>3.5</formula>
    </cfRule>
    <cfRule type="cellIs" dxfId="110" priority="112" operator="lessThan">
      <formula>4</formula>
    </cfRule>
  </conditionalFormatting>
  <conditionalFormatting sqref="D135:T135">
    <cfRule type="cellIs" dxfId="109" priority="109" operator="greaterThan">
      <formula>3.5</formula>
    </cfRule>
    <cfRule type="cellIs" dxfId="108" priority="110" operator="lessThan">
      <formula>4</formula>
    </cfRule>
  </conditionalFormatting>
  <conditionalFormatting sqref="B161:C161">
    <cfRule type="cellIs" dxfId="107" priority="107" operator="greaterThan">
      <formula>3.5</formula>
    </cfRule>
    <cfRule type="cellIs" dxfId="106" priority="108" operator="lessThan">
      <formula>4</formula>
    </cfRule>
  </conditionalFormatting>
  <conditionalFormatting sqref="D161:T161">
    <cfRule type="cellIs" dxfId="105" priority="105" operator="greaterThan">
      <formula>3.5</formula>
    </cfRule>
    <cfRule type="cellIs" dxfId="104" priority="106" operator="lessThan">
      <formula>4</formula>
    </cfRule>
  </conditionalFormatting>
  <conditionalFormatting sqref="B187:C187">
    <cfRule type="cellIs" dxfId="103" priority="103" operator="greaterThan">
      <formula>3.5</formula>
    </cfRule>
    <cfRule type="cellIs" dxfId="102" priority="104" operator="lessThan">
      <formula>4</formula>
    </cfRule>
  </conditionalFormatting>
  <conditionalFormatting sqref="D187:T187">
    <cfRule type="cellIs" dxfId="101" priority="101" operator="greaterThan">
      <formula>3.5</formula>
    </cfRule>
    <cfRule type="cellIs" dxfId="100" priority="102" operator="lessThan">
      <formula>4</formula>
    </cfRule>
  </conditionalFormatting>
  <conditionalFormatting sqref="B213:C213">
    <cfRule type="cellIs" dxfId="99" priority="99" operator="greaterThan">
      <formula>3.5</formula>
    </cfRule>
    <cfRule type="cellIs" dxfId="98" priority="100" operator="lessThan">
      <formula>4</formula>
    </cfRule>
  </conditionalFormatting>
  <conditionalFormatting sqref="D213:T213">
    <cfRule type="cellIs" dxfId="97" priority="97" operator="greaterThan">
      <formula>3.5</formula>
    </cfRule>
    <cfRule type="cellIs" dxfId="96" priority="98" operator="lessThan">
      <formula>4</formula>
    </cfRule>
  </conditionalFormatting>
  <conditionalFormatting sqref="B239:C239">
    <cfRule type="cellIs" dxfId="95" priority="95" operator="greaterThan">
      <formula>3.5</formula>
    </cfRule>
    <cfRule type="cellIs" dxfId="94" priority="96" operator="lessThan">
      <formula>4</formula>
    </cfRule>
  </conditionalFormatting>
  <conditionalFormatting sqref="D239:T239">
    <cfRule type="cellIs" dxfId="93" priority="93" operator="greaterThan">
      <formula>3.5</formula>
    </cfRule>
    <cfRule type="cellIs" dxfId="92" priority="94" operator="lessThan">
      <formula>4</formula>
    </cfRule>
  </conditionalFormatting>
  <conditionalFormatting sqref="B265:C265">
    <cfRule type="cellIs" dxfId="91" priority="91" operator="greaterThan">
      <formula>3.5</formula>
    </cfRule>
    <cfRule type="cellIs" dxfId="90" priority="92" operator="lessThan">
      <formula>4</formula>
    </cfRule>
  </conditionalFormatting>
  <conditionalFormatting sqref="D265:T265">
    <cfRule type="cellIs" dxfId="89" priority="89" operator="greaterThan">
      <formula>3.5</formula>
    </cfRule>
    <cfRule type="cellIs" dxfId="88" priority="90" operator="lessThan">
      <formula>4</formula>
    </cfRule>
  </conditionalFormatting>
  <conditionalFormatting sqref="B291:C291">
    <cfRule type="cellIs" dxfId="87" priority="87" operator="greaterThan">
      <formula>3.5</formula>
    </cfRule>
    <cfRule type="cellIs" dxfId="86" priority="88" operator="lessThan">
      <formula>4</formula>
    </cfRule>
  </conditionalFormatting>
  <conditionalFormatting sqref="D291:T291">
    <cfRule type="cellIs" dxfId="85" priority="85" operator="greaterThan">
      <formula>3.5</formula>
    </cfRule>
    <cfRule type="cellIs" dxfId="84" priority="86" operator="lessThan">
      <formula>4</formula>
    </cfRule>
  </conditionalFormatting>
  <conditionalFormatting sqref="B317:C317">
    <cfRule type="cellIs" dxfId="83" priority="83" operator="greaterThan">
      <formula>3.5</formula>
    </cfRule>
    <cfRule type="cellIs" dxfId="82" priority="84" operator="lessThan">
      <formula>4</formula>
    </cfRule>
  </conditionalFormatting>
  <conditionalFormatting sqref="D317:T317">
    <cfRule type="cellIs" dxfId="81" priority="81" operator="greaterThan">
      <formula>3.5</formula>
    </cfRule>
    <cfRule type="cellIs" dxfId="80" priority="82" operator="lessThan">
      <formula>4</formula>
    </cfRule>
  </conditionalFormatting>
  <conditionalFormatting sqref="B343:C343">
    <cfRule type="cellIs" dxfId="79" priority="79" operator="greaterThan">
      <formula>3.5</formula>
    </cfRule>
    <cfRule type="cellIs" dxfId="78" priority="80" operator="lessThan">
      <formula>4</formula>
    </cfRule>
  </conditionalFormatting>
  <conditionalFormatting sqref="D343:T343">
    <cfRule type="cellIs" dxfId="77" priority="77" operator="greaterThan">
      <formula>3.5</formula>
    </cfRule>
    <cfRule type="cellIs" dxfId="76" priority="78" operator="lessThan">
      <formula>4</formula>
    </cfRule>
  </conditionalFormatting>
  <conditionalFormatting sqref="B369:C369">
    <cfRule type="cellIs" dxfId="75" priority="75" operator="greaterThan">
      <formula>3.5</formula>
    </cfRule>
    <cfRule type="cellIs" dxfId="74" priority="76" operator="lessThan">
      <formula>4</formula>
    </cfRule>
  </conditionalFormatting>
  <conditionalFormatting sqref="D369:T369">
    <cfRule type="cellIs" dxfId="73" priority="73" operator="greaterThan">
      <formula>3.5</formula>
    </cfRule>
    <cfRule type="cellIs" dxfId="72" priority="74" operator="lessThan">
      <formula>4</formula>
    </cfRule>
  </conditionalFormatting>
  <conditionalFormatting sqref="B395:C395">
    <cfRule type="cellIs" dxfId="71" priority="71" operator="greaterThan">
      <formula>3.5</formula>
    </cfRule>
    <cfRule type="cellIs" dxfId="70" priority="72" operator="lessThan">
      <formula>4</formula>
    </cfRule>
  </conditionalFormatting>
  <conditionalFormatting sqref="D395:T395">
    <cfRule type="cellIs" dxfId="69" priority="69" operator="greaterThan">
      <formula>3.5</formula>
    </cfRule>
    <cfRule type="cellIs" dxfId="68" priority="70" operator="lessThan">
      <formula>4</formula>
    </cfRule>
  </conditionalFormatting>
  <conditionalFormatting sqref="B421:C421">
    <cfRule type="cellIs" dxfId="67" priority="67" operator="greaterThan">
      <formula>3.5</formula>
    </cfRule>
    <cfRule type="cellIs" dxfId="66" priority="68" operator="lessThan">
      <formula>4</formula>
    </cfRule>
  </conditionalFormatting>
  <conditionalFormatting sqref="D421:T421">
    <cfRule type="cellIs" dxfId="65" priority="65" operator="greaterThan">
      <formula>3.5</formula>
    </cfRule>
    <cfRule type="cellIs" dxfId="64" priority="66" operator="lessThan">
      <formula>4</formula>
    </cfRule>
  </conditionalFormatting>
  <conditionalFormatting sqref="B447:C447">
    <cfRule type="cellIs" dxfId="63" priority="63" operator="greaterThan">
      <formula>3.5</formula>
    </cfRule>
    <cfRule type="cellIs" dxfId="62" priority="64" operator="lessThan">
      <formula>4</formula>
    </cfRule>
  </conditionalFormatting>
  <conditionalFormatting sqref="D447:T447">
    <cfRule type="cellIs" dxfId="61" priority="61" operator="greaterThan">
      <formula>3.5</formula>
    </cfRule>
    <cfRule type="cellIs" dxfId="60" priority="62" operator="lessThan">
      <formula>4</formula>
    </cfRule>
  </conditionalFormatting>
  <conditionalFormatting sqref="B473:C473">
    <cfRule type="cellIs" dxfId="59" priority="59" operator="greaterThan">
      <formula>3.5</formula>
    </cfRule>
    <cfRule type="cellIs" dxfId="58" priority="60" operator="lessThan">
      <formula>4</formula>
    </cfRule>
  </conditionalFormatting>
  <conditionalFormatting sqref="D473:T473">
    <cfRule type="cellIs" dxfId="57" priority="57" operator="greaterThan">
      <formula>3.5</formula>
    </cfRule>
    <cfRule type="cellIs" dxfId="56" priority="58" operator="lessThan">
      <formula>4</formula>
    </cfRule>
  </conditionalFormatting>
  <conditionalFormatting sqref="B499:C499">
    <cfRule type="cellIs" dxfId="55" priority="55" operator="greaterThan">
      <formula>3.5</formula>
    </cfRule>
    <cfRule type="cellIs" dxfId="54" priority="56" operator="lessThan">
      <formula>4</formula>
    </cfRule>
  </conditionalFormatting>
  <conditionalFormatting sqref="D499:T499">
    <cfRule type="cellIs" dxfId="53" priority="53" operator="greaterThan">
      <formula>3.5</formula>
    </cfRule>
    <cfRule type="cellIs" dxfId="52" priority="54" operator="lessThan">
      <formula>4</formula>
    </cfRule>
  </conditionalFormatting>
  <conditionalFormatting sqref="B525:C525">
    <cfRule type="cellIs" dxfId="51" priority="51" operator="greaterThan">
      <formula>3.5</formula>
    </cfRule>
    <cfRule type="cellIs" dxfId="50" priority="52" operator="lessThan">
      <formula>4</formula>
    </cfRule>
  </conditionalFormatting>
  <conditionalFormatting sqref="D525:T525">
    <cfRule type="cellIs" dxfId="49" priority="49" operator="greaterThan">
      <formula>3.5</formula>
    </cfRule>
    <cfRule type="cellIs" dxfId="48" priority="50" operator="lessThan">
      <formula>4</formula>
    </cfRule>
  </conditionalFormatting>
  <conditionalFormatting sqref="B577:C577">
    <cfRule type="cellIs" dxfId="47" priority="47" operator="greaterThan">
      <formula>3.5</formula>
    </cfRule>
    <cfRule type="cellIs" dxfId="46" priority="48" operator="lessThan">
      <formula>4</formula>
    </cfRule>
  </conditionalFormatting>
  <conditionalFormatting sqref="D577:T577">
    <cfRule type="cellIs" dxfId="45" priority="45" operator="greaterThan">
      <formula>3.5</formula>
    </cfRule>
    <cfRule type="cellIs" dxfId="44" priority="46" operator="lessThan">
      <formula>4</formula>
    </cfRule>
  </conditionalFormatting>
  <conditionalFormatting sqref="B603:C603">
    <cfRule type="cellIs" dxfId="43" priority="43" operator="greaterThan">
      <formula>3.5</formula>
    </cfRule>
    <cfRule type="cellIs" dxfId="42" priority="44" operator="lessThan">
      <formula>4</formula>
    </cfRule>
  </conditionalFormatting>
  <conditionalFormatting sqref="D603:T603">
    <cfRule type="cellIs" dxfId="41" priority="41" operator="greaterThan">
      <formula>3.5</formula>
    </cfRule>
    <cfRule type="cellIs" dxfId="40" priority="42" operator="lessThan">
      <formula>4</formula>
    </cfRule>
  </conditionalFormatting>
  <conditionalFormatting sqref="B629:C629">
    <cfRule type="cellIs" dxfId="39" priority="39" operator="greaterThan">
      <formula>3.5</formula>
    </cfRule>
    <cfRule type="cellIs" dxfId="38" priority="40" operator="lessThan">
      <formula>4</formula>
    </cfRule>
  </conditionalFormatting>
  <conditionalFormatting sqref="D629:T629">
    <cfRule type="cellIs" dxfId="37" priority="37" operator="greaterThan">
      <formula>3.5</formula>
    </cfRule>
    <cfRule type="cellIs" dxfId="36" priority="38" operator="lessThan">
      <formula>4</formula>
    </cfRule>
  </conditionalFormatting>
  <conditionalFormatting sqref="B655:C655">
    <cfRule type="cellIs" dxfId="35" priority="35" operator="greaterThan">
      <formula>3.5</formula>
    </cfRule>
    <cfRule type="cellIs" dxfId="34" priority="36" operator="lessThan">
      <formula>4</formula>
    </cfRule>
  </conditionalFormatting>
  <conditionalFormatting sqref="D655:T655">
    <cfRule type="cellIs" dxfId="33" priority="33" operator="greaterThan">
      <formula>3.5</formula>
    </cfRule>
    <cfRule type="cellIs" dxfId="32" priority="34" operator="lessThan">
      <formula>4</formula>
    </cfRule>
  </conditionalFormatting>
  <conditionalFormatting sqref="B681:C681">
    <cfRule type="cellIs" dxfId="31" priority="31" operator="greaterThan">
      <formula>3.5</formula>
    </cfRule>
    <cfRule type="cellIs" dxfId="30" priority="32" operator="lessThan">
      <formula>4</formula>
    </cfRule>
  </conditionalFormatting>
  <conditionalFormatting sqref="D681:T681">
    <cfRule type="cellIs" dxfId="29" priority="29" operator="greaterThan">
      <formula>3.5</formula>
    </cfRule>
    <cfRule type="cellIs" dxfId="28" priority="30" operator="lessThan">
      <formula>4</formula>
    </cfRule>
  </conditionalFormatting>
  <conditionalFormatting sqref="B707:C707">
    <cfRule type="cellIs" dxfId="27" priority="27" operator="greaterThan">
      <formula>3.5</formula>
    </cfRule>
    <cfRule type="cellIs" dxfId="26" priority="28" operator="lessThan">
      <formula>4</formula>
    </cfRule>
  </conditionalFormatting>
  <conditionalFormatting sqref="D707:T707">
    <cfRule type="cellIs" dxfId="25" priority="25" operator="greaterThan">
      <formula>3.5</formula>
    </cfRule>
    <cfRule type="cellIs" dxfId="24" priority="26" operator="lessThan">
      <formula>4</formula>
    </cfRule>
  </conditionalFormatting>
  <conditionalFormatting sqref="B733:C733">
    <cfRule type="cellIs" dxfId="23" priority="23" operator="greaterThan">
      <formula>3.5</formula>
    </cfRule>
    <cfRule type="cellIs" dxfId="22" priority="24" operator="lessThan">
      <formula>4</formula>
    </cfRule>
  </conditionalFormatting>
  <conditionalFormatting sqref="D733:T733">
    <cfRule type="cellIs" dxfId="21" priority="21" operator="greaterThan">
      <formula>3.5</formula>
    </cfRule>
    <cfRule type="cellIs" dxfId="20" priority="22" operator="lessThan">
      <formula>4</formula>
    </cfRule>
  </conditionalFormatting>
  <conditionalFormatting sqref="B760:C760">
    <cfRule type="cellIs" dxfId="19" priority="19" operator="greaterThan">
      <formula>3.5</formula>
    </cfRule>
    <cfRule type="cellIs" dxfId="18" priority="20" operator="lessThan">
      <formula>4</formula>
    </cfRule>
  </conditionalFormatting>
  <conditionalFormatting sqref="D760:T760">
    <cfRule type="cellIs" dxfId="17" priority="17" operator="greaterThan">
      <formula>3.5</formula>
    </cfRule>
    <cfRule type="cellIs" dxfId="16" priority="18" operator="lessThan">
      <formula>4</formula>
    </cfRule>
  </conditionalFormatting>
  <conditionalFormatting sqref="B786:C786">
    <cfRule type="cellIs" dxfId="15" priority="15" operator="greaterThan">
      <formula>3.5</formula>
    </cfRule>
    <cfRule type="cellIs" dxfId="14" priority="16" operator="lessThan">
      <formula>4</formula>
    </cfRule>
  </conditionalFormatting>
  <conditionalFormatting sqref="D786:T786">
    <cfRule type="cellIs" dxfId="13" priority="13" operator="greaterThan">
      <formula>3.5</formula>
    </cfRule>
    <cfRule type="cellIs" dxfId="12" priority="14" operator="lessThan">
      <formula>4</formula>
    </cfRule>
  </conditionalFormatting>
  <conditionalFormatting sqref="B812:C812">
    <cfRule type="cellIs" dxfId="11" priority="11" operator="greaterThan">
      <formula>3.5</formula>
    </cfRule>
    <cfRule type="cellIs" dxfId="10" priority="12" operator="lessThan">
      <formula>4</formula>
    </cfRule>
  </conditionalFormatting>
  <conditionalFormatting sqref="D812:T812">
    <cfRule type="cellIs" dxfId="9" priority="9" operator="greaterThan">
      <formula>3.5</formula>
    </cfRule>
    <cfRule type="cellIs" dxfId="8" priority="10" operator="lessThan">
      <formula>4</formula>
    </cfRule>
  </conditionalFormatting>
  <conditionalFormatting sqref="B838:C838">
    <cfRule type="cellIs" dxfId="7" priority="7" operator="greaterThan">
      <formula>3.5</formula>
    </cfRule>
    <cfRule type="cellIs" dxfId="6" priority="8" operator="lessThan">
      <formula>4</formula>
    </cfRule>
  </conditionalFormatting>
  <conditionalFormatting sqref="D838:T838">
    <cfRule type="cellIs" dxfId="5" priority="5" operator="greaterThan">
      <formula>3.5</formula>
    </cfRule>
    <cfRule type="cellIs" dxfId="4" priority="6" operator="lessThan">
      <formula>4</formula>
    </cfRule>
  </conditionalFormatting>
  <conditionalFormatting sqref="B890:C890">
    <cfRule type="cellIs" dxfId="3" priority="3" operator="greaterThan">
      <formula>3.5</formula>
    </cfRule>
    <cfRule type="cellIs" dxfId="2" priority="4" operator="lessThan">
      <formula>4</formula>
    </cfRule>
  </conditionalFormatting>
  <conditionalFormatting sqref="D890:T890">
    <cfRule type="cellIs" dxfId="1" priority="1" operator="greaterThan">
      <formula>3.5</formula>
    </cfRule>
    <cfRule type="cellIs" dxfId="0" priority="2" operator="lessThan">
      <formula>4</formula>
    </cfRule>
  </conditionalFormatting>
  <pageMargins left="0.15748031496062992" right="0.15748031496062992" top="1.1811023622047245" bottom="1.1811023622047245" header="0.51181102362204722" footer="0.51181102362204722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инд. оценки 1 кл.</vt:lpstr>
      <vt:lpstr>группы 1 кл.</vt:lpstr>
      <vt:lpstr>рейтинг УУД. 1 кл.</vt:lpstr>
      <vt:lpstr>инд.карты 1-ков</vt:lpstr>
      <vt:lpstr>Первичные данные 2 кл.</vt:lpstr>
      <vt:lpstr>инд. оценки 2 кл.</vt:lpstr>
      <vt:lpstr>группы 2 кл.</vt:lpstr>
      <vt:lpstr>инд. оценка уровня 2кл.</vt:lpstr>
      <vt:lpstr>рейтинг УУД 2 кл.</vt:lpstr>
      <vt:lpstr>инд. прогресс 2 кл.</vt:lpstr>
      <vt:lpstr>прогресс во 2 классе</vt:lpstr>
      <vt:lpstr>инд. карты 2-ков</vt:lpstr>
      <vt:lpstr>Первичные данные 3 кл.</vt:lpstr>
      <vt:lpstr>инд. оценка уровня 3кл.</vt:lpstr>
      <vt:lpstr>рейтинг УУД 3 кл.</vt:lpstr>
      <vt:lpstr>инд. прогресс 3 кл.</vt:lpstr>
      <vt:lpstr>прогресс в 3 классе</vt:lpstr>
      <vt:lpstr>инд. карты 3-ков</vt:lpstr>
      <vt:lpstr>Первичные данные 4 кл.</vt:lpstr>
      <vt:lpstr>инд. оценка уровня 4 кл.</vt:lpstr>
      <vt:lpstr>рейтинг УУД 4 кл.</vt:lpstr>
      <vt:lpstr>инд. прогресс 4 кл.</vt:lpstr>
      <vt:lpstr>прогресс в 4 классе</vt:lpstr>
      <vt:lpstr>инд. карты 4-ков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Chumashka</dc:creator>
  <cp:lastModifiedBy>IRINA</cp:lastModifiedBy>
  <cp:lastPrinted>2021-04-25T13:29:59Z</cp:lastPrinted>
  <dcterms:created xsi:type="dcterms:W3CDTF">2012-07-08T16:09:22Z</dcterms:created>
  <dcterms:modified xsi:type="dcterms:W3CDTF">2024-11-18T13:27:58Z</dcterms:modified>
</cp:coreProperties>
</file>